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5\OPERATYWKA\OPERATYWKI\4 ROK 2021\10 październik\Opublikowane\"/>
    </mc:Choice>
  </mc:AlternateContent>
  <bookViews>
    <workbookView xWindow="0" yWindow="0" windowWidth="28800" windowHeight="10335" tabRatio="911"/>
  </bookViews>
  <sheets>
    <sheet name="TYTUŁ" sheetId="13" r:id="rId1"/>
    <sheet name="SPIS TREŚCI" sheetId="14" r:id="rId2"/>
    <sheet name="UWAGA" sheetId="18" r:id="rId3"/>
    <sheet name="TABLICA 1" sheetId="59" r:id="rId4"/>
    <sheet name="WYKRES1" sheetId="74" r:id="rId5"/>
    <sheet name="WYKRES2" sheetId="75" r:id="rId6"/>
    <sheet name="WYKRES3" sheetId="76" r:id="rId7"/>
    <sheet name="TABLICA 2" sheetId="60" r:id="rId8"/>
    <sheet name="WYKRES6" sheetId="79" r:id="rId9"/>
    <sheet name="TABLICA 3" sheetId="67" r:id="rId10"/>
    <sheet name="WYKRES5" sheetId="78" r:id="rId11"/>
    <sheet name="TABLICA 4 " sheetId="21" r:id="rId12"/>
    <sheet name="TABLICA 5" sheetId="3" r:id="rId13"/>
    <sheet name="WYKRES7" sheetId="80" r:id="rId14"/>
    <sheet name="TABLICA 6" sheetId="33" r:id="rId15"/>
    <sheet name="TABLICA 7" sheetId="68" r:id="rId16"/>
    <sheet name="TABLICA 8 " sheetId="69" r:id="rId17"/>
    <sheet name="TABLICA 9 " sheetId="70" r:id="rId18"/>
    <sheet name="TABLICA 10 " sheetId="71" r:id="rId19"/>
    <sheet name="TABLICA 11" sheetId="45" r:id="rId20"/>
    <sheet name="TABLICA 12" sheetId="46" r:id="rId21"/>
    <sheet name="TABLICA 13" sheetId="47" r:id="rId22"/>
    <sheet name="TABLICA 14" sheetId="48" r:id="rId23"/>
    <sheet name="TABLICA 15 " sheetId="19" r:id="rId24"/>
    <sheet name="WYKRES4" sheetId="77" r:id="rId25"/>
    <sheet name="TABLICA 16" sheetId="49" r:id="rId26"/>
    <sheet name="TYTUŁ-środ.europejskie" sheetId="17" r:id="rId27"/>
    <sheet name="TABLICA 17" sheetId="81" r:id="rId28"/>
    <sheet name="TABLICA 18" sheetId="82" r:id="rId29"/>
    <sheet name="TABLICA 19" sheetId="83" r:id="rId30"/>
    <sheet name="TABLICA 20 " sheetId="84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8">#REF!</definedName>
    <definedName name="_______________Ver2" localSheetId="23">#REF!</definedName>
    <definedName name="_______________Ver2" localSheetId="7">#REF!</definedName>
    <definedName name="_______________Ver2" localSheetId="9">#REF!</definedName>
    <definedName name="_______________Ver2" localSheetId="11">#REF!</definedName>
    <definedName name="_______________Ver2" localSheetId="14">#REF!</definedName>
    <definedName name="_______________Ver2" localSheetId="15">#REF!</definedName>
    <definedName name="_______________Ver2" localSheetId="16">#REF!</definedName>
    <definedName name="_______________Ver2" localSheetId="17">#REF!</definedName>
    <definedName name="_______________Ver2">#REF!</definedName>
    <definedName name="______________Ver2" localSheetId="3">#REF!</definedName>
    <definedName name="______________Ver2" localSheetId="18">#REF!</definedName>
    <definedName name="______________Ver2" localSheetId="23">#REF!</definedName>
    <definedName name="______________Ver2" localSheetId="7">#REF!</definedName>
    <definedName name="______________Ver2" localSheetId="9">#REF!</definedName>
    <definedName name="______________Ver2" localSheetId="11">#REF!</definedName>
    <definedName name="______________Ver2" localSheetId="14">#REF!</definedName>
    <definedName name="______________Ver2" localSheetId="15">#REF!</definedName>
    <definedName name="______________Ver2" localSheetId="16">#REF!</definedName>
    <definedName name="______________Ver2" localSheetId="17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8">#REF!</definedName>
    <definedName name="____________Ver2" localSheetId="23">#REF!</definedName>
    <definedName name="____________Ver2" localSheetId="7">#REF!</definedName>
    <definedName name="____________Ver2" localSheetId="9">#REF!</definedName>
    <definedName name="____________Ver2" localSheetId="11">#REF!</definedName>
    <definedName name="____________Ver2" localSheetId="14">#REF!</definedName>
    <definedName name="____________Ver2" localSheetId="15">#REF!</definedName>
    <definedName name="____________Ver2" localSheetId="16">#REF!</definedName>
    <definedName name="____________Ver2" localSheetId="17">#REF!</definedName>
    <definedName name="____________Ver2">#REF!</definedName>
    <definedName name="___________Ver2" localSheetId="3">#REF!</definedName>
    <definedName name="___________Ver2" localSheetId="18">#REF!</definedName>
    <definedName name="___________Ver2" localSheetId="23">#REF!</definedName>
    <definedName name="___________Ver2" localSheetId="7">#REF!</definedName>
    <definedName name="___________Ver2" localSheetId="9">#REF!</definedName>
    <definedName name="___________Ver2" localSheetId="11">#REF!</definedName>
    <definedName name="___________Ver2" localSheetId="15">#REF!</definedName>
    <definedName name="___________Ver2" localSheetId="16">#REF!</definedName>
    <definedName name="___________Ver2" localSheetId="17">#REF!</definedName>
    <definedName name="___________Ver2">#REF!</definedName>
    <definedName name="__________Ver2" localSheetId="3">#REF!</definedName>
    <definedName name="__________Ver2" localSheetId="18">#REF!</definedName>
    <definedName name="__________Ver2" localSheetId="23">#REF!</definedName>
    <definedName name="__________Ver2" localSheetId="7">#REF!</definedName>
    <definedName name="__________Ver2" localSheetId="9">#REF!</definedName>
    <definedName name="__________Ver2" localSheetId="11">#REF!</definedName>
    <definedName name="__________Ver2" localSheetId="15">#REF!</definedName>
    <definedName name="__________Ver2" localSheetId="16">#REF!</definedName>
    <definedName name="__________Ver2" localSheetId="17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8">#REF!</definedName>
    <definedName name="________Ver2" localSheetId="23">#REF!</definedName>
    <definedName name="________Ver2" localSheetId="7">#REF!</definedName>
    <definedName name="________Ver2" localSheetId="9">#REF!</definedName>
    <definedName name="________Ver2" localSheetId="11">#REF!</definedName>
    <definedName name="________Ver2" localSheetId="15">#REF!</definedName>
    <definedName name="________Ver2" localSheetId="16">#REF!</definedName>
    <definedName name="________Ver2" localSheetId="17">#REF!</definedName>
    <definedName name="________Ver2">#REF!</definedName>
    <definedName name="_______Ver2" localSheetId="3">#REF!</definedName>
    <definedName name="_______Ver2" localSheetId="18">#REF!</definedName>
    <definedName name="_______Ver2" localSheetId="23">#REF!</definedName>
    <definedName name="_______Ver2" localSheetId="7">#REF!</definedName>
    <definedName name="_______Ver2" localSheetId="9">#REF!</definedName>
    <definedName name="_______Ver2" localSheetId="11">#REF!</definedName>
    <definedName name="_______Ver2" localSheetId="15">#REF!</definedName>
    <definedName name="_______Ver2" localSheetId="16">#REF!</definedName>
    <definedName name="_______Ver2" localSheetId="17">#REF!</definedName>
    <definedName name="_______Ver2">#REF!</definedName>
    <definedName name="______Ver2" localSheetId="1">#REF!</definedName>
    <definedName name="______Ver2" localSheetId="3">#REF!</definedName>
    <definedName name="______Ver2" localSheetId="18">#REF!</definedName>
    <definedName name="______Ver2" localSheetId="23">#REF!</definedName>
    <definedName name="______Ver2" localSheetId="7">#REF!</definedName>
    <definedName name="______Ver2" localSheetId="9">#REF!</definedName>
    <definedName name="______Ver2" localSheetId="11">#REF!</definedName>
    <definedName name="______Ver2" localSheetId="15">#REF!</definedName>
    <definedName name="______Ver2" localSheetId="16">#REF!</definedName>
    <definedName name="______Ver2" localSheetId="17">#REF!</definedName>
    <definedName name="______Ver2" localSheetId="0">#REF!</definedName>
    <definedName name="______Ver2" localSheetId="26">#REF!</definedName>
    <definedName name="______Ver2" localSheetId="2">#REF!</definedName>
    <definedName name="______Ver2">#REF!</definedName>
    <definedName name="_____tab6" localSheetId="3">#REF!</definedName>
    <definedName name="_____tab6" localSheetId="18">#REF!</definedName>
    <definedName name="_____tab6" localSheetId="23">#REF!</definedName>
    <definedName name="_____tab6" localSheetId="7">#REF!</definedName>
    <definedName name="_____tab6" localSheetId="9">#REF!</definedName>
    <definedName name="_____tab6" localSheetId="11">#REF!</definedName>
    <definedName name="_____tab6" localSheetId="15">#REF!</definedName>
    <definedName name="_____tab6" localSheetId="16">#REF!</definedName>
    <definedName name="_____tab6" localSheetId="17">#REF!</definedName>
    <definedName name="_____tab6">#REF!</definedName>
    <definedName name="_____Ver2" localSheetId="1">#REF!</definedName>
    <definedName name="_____Ver2" localSheetId="3">#REF!</definedName>
    <definedName name="_____Ver2" localSheetId="18">#REF!</definedName>
    <definedName name="_____Ver2" localSheetId="23">#REF!</definedName>
    <definedName name="_____Ver2" localSheetId="7">#REF!</definedName>
    <definedName name="_____Ver2" localSheetId="9">#REF!</definedName>
    <definedName name="_____Ver2" localSheetId="11">#REF!</definedName>
    <definedName name="_____Ver2" localSheetId="15">#REF!</definedName>
    <definedName name="_____Ver2" localSheetId="16">#REF!</definedName>
    <definedName name="_____Ver2" localSheetId="17">#REF!</definedName>
    <definedName name="_____Ver2" localSheetId="0">#REF!</definedName>
    <definedName name="_____Ver2" localSheetId="26">#REF!</definedName>
    <definedName name="_____Ver2" localSheetId="2">#REF!</definedName>
    <definedName name="_____Ver2">#REF!</definedName>
    <definedName name="____tab6" localSheetId="3">#REF!</definedName>
    <definedName name="____tab6" localSheetId="18">#REF!</definedName>
    <definedName name="____tab6" localSheetId="23">#REF!</definedName>
    <definedName name="____tab6" localSheetId="7">#REF!</definedName>
    <definedName name="____tab6" localSheetId="9">#REF!</definedName>
    <definedName name="____tab6" localSheetId="11">#REF!</definedName>
    <definedName name="____tab6" localSheetId="15">#REF!</definedName>
    <definedName name="____tab6" localSheetId="16">#REF!</definedName>
    <definedName name="____tab6" localSheetId="17">#REF!</definedName>
    <definedName name="____tab6">#REF!</definedName>
    <definedName name="____Ver2" localSheetId="1">#REF!</definedName>
    <definedName name="____Ver2" localSheetId="3">#REF!</definedName>
    <definedName name="____Ver2" localSheetId="18">#REF!</definedName>
    <definedName name="____Ver2" localSheetId="23">#REF!</definedName>
    <definedName name="____Ver2" localSheetId="7">#REF!</definedName>
    <definedName name="____Ver2" localSheetId="9">#REF!</definedName>
    <definedName name="____Ver2" localSheetId="11">#REF!</definedName>
    <definedName name="____Ver2" localSheetId="15">#REF!</definedName>
    <definedName name="____Ver2" localSheetId="16">#REF!</definedName>
    <definedName name="____Ver2" localSheetId="17">#REF!</definedName>
    <definedName name="____Ver2" localSheetId="0">#REF!</definedName>
    <definedName name="____Ver2" localSheetId="26">#REF!</definedName>
    <definedName name="____Ver2" localSheetId="2">#REF!</definedName>
    <definedName name="____Ver2">#REF!</definedName>
    <definedName name="___tab6" localSheetId="3">#REF!</definedName>
    <definedName name="___tab6" localSheetId="18">#REF!</definedName>
    <definedName name="___tab6" localSheetId="23">#REF!</definedName>
    <definedName name="___tab6" localSheetId="7">#REF!</definedName>
    <definedName name="___tab6" localSheetId="9">#REF!</definedName>
    <definedName name="___tab6" localSheetId="11">#REF!</definedName>
    <definedName name="___tab6" localSheetId="15">#REF!</definedName>
    <definedName name="___tab6" localSheetId="16">#REF!</definedName>
    <definedName name="___tab6" localSheetId="17">#REF!</definedName>
    <definedName name="___tab6">#REF!</definedName>
    <definedName name="___Ver2" localSheetId="1">#REF!</definedName>
    <definedName name="___Ver2" localSheetId="3">#REF!</definedName>
    <definedName name="___Ver2" localSheetId="18">#REF!</definedName>
    <definedName name="___Ver2" localSheetId="23">#REF!</definedName>
    <definedName name="___Ver2" localSheetId="25">#REF!</definedName>
    <definedName name="___Ver2" localSheetId="7">#REF!</definedName>
    <definedName name="___Ver2" localSheetId="9">#REF!</definedName>
    <definedName name="___Ver2" localSheetId="11">'[1]TABLICA2 (2)'!$A$1:$L$20</definedName>
    <definedName name="___Ver2" localSheetId="15">#REF!</definedName>
    <definedName name="___Ver2" localSheetId="16">#REF!</definedName>
    <definedName name="___Ver2" localSheetId="17">#REF!</definedName>
    <definedName name="___Ver2" localSheetId="0">#REF!</definedName>
    <definedName name="___Ver2" localSheetId="26">#REF!</definedName>
    <definedName name="___Ver2" localSheetId="2">#REF!</definedName>
    <definedName name="___Ver2">#REF!</definedName>
    <definedName name="__tab6" localSheetId="3">#REF!</definedName>
    <definedName name="__tab6" localSheetId="18">#REF!</definedName>
    <definedName name="__tab6" localSheetId="23">#REF!</definedName>
    <definedName name="__tab6" localSheetId="7">#REF!</definedName>
    <definedName name="__tab6" localSheetId="9">#REF!</definedName>
    <definedName name="__tab6" localSheetId="11">#REF!</definedName>
    <definedName name="__tab6" localSheetId="15">#REF!</definedName>
    <definedName name="__tab6" localSheetId="16">#REF!</definedName>
    <definedName name="__tab6" localSheetId="17">#REF!</definedName>
    <definedName name="__tab6">#REF!</definedName>
    <definedName name="__Ver2" localSheetId="1">#REF!</definedName>
    <definedName name="__Ver2" localSheetId="3">#REF!</definedName>
    <definedName name="__Ver2" localSheetId="18">#REF!</definedName>
    <definedName name="__Ver2" localSheetId="19">#REF!</definedName>
    <definedName name="__Ver2" localSheetId="20">#REF!</definedName>
    <definedName name="__Ver2" localSheetId="21">#REF!</definedName>
    <definedName name="__Ver2" localSheetId="22">#REF!</definedName>
    <definedName name="__Ver2" localSheetId="23">#REF!</definedName>
    <definedName name="__Ver2" localSheetId="25">#REF!</definedName>
    <definedName name="__Ver2" localSheetId="7">#REF!</definedName>
    <definedName name="__Ver2" localSheetId="9">#REF!</definedName>
    <definedName name="__Ver2" localSheetId="11">#REF!</definedName>
    <definedName name="__Ver2" localSheetId="15">#REF!</definedName>
    <definedName name="__Ver2" localSheetId="16">#REF!</definedName>
    <definedName name="__Ver2" localSheetId="17">#REF!</definedName>
    <definedName name="__Ver2" localSheetId="0">#REF!</definedName>
    <definedName name="__Ver2" localSheetId="26">#REF!</definedName>
    <definedName name="__Ver2" localSheetId="2">#REF!</definedName>
    <definedName name="__Ver2">#REF!</definedName>
    <definedName name="_xlnm._FilterDatabase" localSheetId="28" hidden="1">'TABLICA 18'!$A$6:$HV$62</definedName>
    <definedName name="_xlnm._FilterDatabase" localSheetId="29" hidden="1">'TABLICA 19'!$A$6:$AR$262</definedName>
    <definedName name="_xlnm._FilterDatabase" localSheetId="30" hidden="1">'TABLICA 20 '!$A$11:$O$106</definedName>
    <definedName name="_xlnm._FilterDatabase" localSheetId="14" hidden="1">'TABLICA 6'!$A$10:$M$10</definedName>
    <definedName name="_Regression_Int" localSheetId="1" hidden="1">1</definedName>
    <definedName name="_Regression_Int" localSheetId="19" hidden="1">1</definedName>
    <definedName name="_Regression_Int" localSheetId="20" hidden="1">1</definedName>
    <definedName name="_Regression_Int" localSheetId="21" hidden="1">1</definedName>
    <definedName name="_Regression_Int" localSheetId="22" hidden="1">1</definedName>
    <definedName name="_Regression_Int" localSheetId="23" hidden="1">1</definedName>
    <definedName name="_Regression_Int" localSheetId="7" hidden="1">1</definedName>
    <definedName name="_Regression_Int" localSheetId="11" hidden="1">1</definedName>
    <definedName name="_Regression_Int" localSheetId="12" hidden="1">1</definedName>
    <definedName name="_tab6" localSheetId="3">#REF!</definedName>
    <definedName name="_tab6" localSheetId="18">#REF!</definedName>
    <definedName name="_tab6" localSheetId="23">#REF!</definedName>
    <definedName name="_tab6" localSheetId="7">#REF!</definedName>
    <definedName name="_tab6" localSheetId="9">#REF!</definedName>
    <definedName name="_tab6" localSheetId="11">#REF!</definedName>
    <definedName name="_tab6" localSheetId="14">#REF!</definedName>
    <definedName name="_tab6" localSheetId="15">#REF!</definedName>
    <definedName name="_tab6" localSheetId="16">#REF!</definedName>
    <definedName name="_tab6" localSheetId="17">#REF!</definedName>
    <definedName name="_tab6">#REF!</definedName>
    <definedName name="_Ver2" localSheetId="1">#REF!</definedName>
    <definedName name="_Ver2" localSheetId="3">#REF!</definedName>
    <definedName name="_Ver2" localSheetId="18">#REF!</definedName>
    <definedName name="_Ver2" localSheetId="19">#REF!</definedName>
    <definedName name="_Ver2" localSheetId="20">#REF!</definedName>
    <definedName name="_Ver2" localSheetId="21">#REF!</definedName>
    <definedName name="_Ver2" localSheetId="22">#REF!</definedName>
    <definedName name="_Ver2" localSheetId="23">'[2]TABLICA2 '!$A$1:$L$20</definedName>
    <definedName name="_Ver2" localSheetId="25">#REF!</definedName>
    <definedName name="_Ver2" localSheetId="7">'TABLICA 2'!$A$1:$G$24</definedName>
    <definedName name="_Ver2" localSheetId="9">#REF!</definedName>
    <definedName name="_Ver2" localSheetId="11">#REF!</definedName>
    <definedName name="_Ver2" localSheetId="12">'[1]TABLICA2 (2)'!$A$1:$L$20</definedName>
    <definedName name="_Ver2" localSheetId="14">#REF!</definedName>
    <definedName name="_Ver2" localSheetId="15">#REF!</definedName>
    <definedName name="_Ver2" localSheetId="16">#REF!</definedName>
    <definedName name="_Ver2" localSheetId="17">#REF!</definedName>
    <definedName name="_Ver2" localSheetId="0">#REF!</definedName>
    <definedName name="_Ver2" localSheetId="26">#REF!</definedName>
    <definedName name="_Ver2" localSheetId="2">#REF!</definedName>
    <definedName name="_Ver2">#REF!</definedName>
    <definedName name="DOVH" localSheetId="3">#REF!</definedName>
    <definedName name="DOVH" localSheetId="18">#REF!</definedName>
    <definedName name="DOVH" localSheetId="23">#REF!</definedName>
    <definedName name="DOVH" localSheetId="7">#REF!</definedName>
    <definedName name="DOVH" localSheetId="9">#REF!</definedName>
    <definedName name="DOVH" localSheetId="11">#REF!</definedName>
    <definedName name="DOVH" localSheetId="15">#REF!</definedName>
    <definedName name="DOVH" localSheetId="16">#REF!</definedName>
    <definedName name="DOVH" localSheetId="17">#REF!</definedName>
    <definedName name="DOVH" localSheetId="26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8">#REF!</definedName>
    <definedName name="ds" localSheetId="23">#REF!</definedName>
    <definedName name="ds" localSheetId="25">#REF!</definedName>
    <definedName name="ds" localSheetId="7">#REF!</definedName>
    <definedName name="ds" localSheetId="9">#REF!</definedName>
    <definedName name="ds" localSheetId="11">#REF!</definedName>
    <definedName name="ds" localSheetId="15">#REF!</definedName>
    <definedName name="ds" localSheetId="16">#REF!</definedName>
    <definedName name="ds" localSheetId="17">#REF!</definedName>
    <definedName name="ds" localSheetId="0">#REF!</definedName>
    <definedName name="ds" localSheetId="26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8">#REF!</definedName>
    <definedName name="dsgg" localSheetId="23">#REF!</definedName>
    <definedName name="dsgg" localSheetId="7">#REF!</definedName>
    <definedName name="dsgg" localSheetId="9">#REF!</definedName>
    <definedName name="dsgg" localSheetId="11">#REF!</definedName>
    <definedName name="dsgg" localSheetId="15">#REF!</definedName>
    <definedName name="dsgg" localSheetId="16">#REF!</definedName>
    <definedName name="dsgg" localSheetId="17">#REF!</definedName>
    <definedName name="dsgg" localSheetId="0">#REF!</definedName>
    <definedName name="dsgg" localSheetId="26">#REF!</definedName>
    <definedName name="dsgg" localSheetId="2">#REF!</definedName>
    <definedName name="dsgg">#REF!</definedName>
    <definedName name="marekt6" localSheetId="3">#REF!</definedName>
    <definedName name="marekt6" localSheetId="18">#REF!</definedName>
    <definedName name="marekt6" localSheetId="23">#REF!</definedName>
    <definedName name="marekt6" localSheetId="7">#REF!</definedName>
    <definedName name="marekt6" localSheetId="9">#REF!</definedName>
    <definedName name="marekt6" localSheetId="11">#REF!</definedName>
    <definedName name="marekt6" localSheetId="15">#REF!</definedName>
    <definedName name="marekt6" localSheetId="16">#REF!</definedName>
    <definedName name="marekt6" localSheetId="17">#REF!</definedName>
    <definedName name="marekt6" localSheetId="26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1'!$A$4:$K$118</definedName>
    <definedName name="_xlnm.Print_Area" localSheetId="18">'TABLICA 10 '!$A$1:$L$96</definedName>
    <definedName name="_xlnm.Print_Area" localSheetId="19">'TABLICA 11'!$A$1:$I$55</definedName>
    <definedName name="_xlnm.Print_Area" localSheetId="20">'TABLICA 12'!$A$1:$G$98</definedName>
    <definedName name="_xlnm.Print_Area" localSheetId="21">'TABLICA 13'!$A$1:$H$37</definedName>
    <definedName name="_xlnm.Print_Area" localSheetId="22">'TABLICA 14'!$A$1:$H$31</definedName>
    <definedName name="_xlnm.Print_Area" localSheetId="23">'TABLICA 15 '!$A$1:$G$25</definedName>
    <definedName name="_xlnm.Print_Area" localSheetId="25">'TABLICA 16'!$A$1:$F$35</definedName>
    <definedName name="_xlnm.Print_Area" localSheetId="27">'TABLICA 17'!$A$1:$I$44</definedName>
    <definedName name="_xlnm.Print_Area" localSheetId="28">'TABLICA 18'!$A$1:$D$43</definedName>
    <definedName name="_xlnm.Print_Area" localSheetId="29">'TABLICA 19'!$A$1:$L$262</definedName>
    <definedName name="_xlnm.Print_Area" localSheetId="7">'TABLICA 2'!$A$1:$H$23</definedName>
    <definedName name="_xlnm.Print_Area" localSheetId="30">'TABLICA 20 '!$A$1:$O$106</definedName>
    <definedName name="_xlnm.Print_Area" localSheetId="9">'TABLICA 3'!$A$3:$L$174</definedName>
    <definedName name="_xlnm.Print_Area" localSheetId="11">'TABLICA 4 '!$A$9:$E$92</definedName>
    <definedName name="_xlnm.Print_Area" localSheetId="12">'TABLICA 5'!$A$1:$D$26</definedName>
    <definedName name="_xlnm.Print_Area" localSheetId="14">'TABLICA 6'!$B$1:$L$134</definedName>
    <definedName name="_xlnm.Print_Area" localSheetId="15">'TABLICA 7'!$A$12:$L$183</definedName>
    <definedName name="_xlnm.Print_Area" localSheetId="16">'TABLICA 8 '!$A$12:$N$433</definedName>
    <definedName name="_xlnm.Print_Area" localSheetId="17">'TABLICA 9 '!$A$12:$L$182</definedName>
    <definedName name="_xlnm.Print_Area" localSheetId="26">'TYTUŁ-środ.europejskie'!$A$1:$N$34</definedName>
    <definedName name="_xlnm.Print_Area" localSheetId="4">WYKRES1!$A$1:$T$47</definedName>
    <definedName name="_xlnm.Print_Area" localSheetId="5">WYKRES2!$A$1:$K$28</definedName>
    <definedName name="_xlnm.Print_Area" localSheetId="6">WYKRES3!$B$2:$T$30</definedName>
    <definedName name="_xlnm.Print_Area" localSheetId="24">WYKRES4!$A$1:$U$33</definedName>
    <definedName name="_xlnm.Print_Area" localSheetId="10">WYKRES5!$A$1:$T$54</definedName>
    <definedName name="_xlnm.Print_Area" localSheetId="8">WYKRES6!$B$1:$K$28</definedName>
    <definedName name="_xlnm.Print_Area" localSheetId="13">WYKRES7!$A$2:$K$27</definedName>
    <definedName name="Print_Area_MI" localSheetId="1">'SPIS TREŚCI'!$A$1:$E$24</definedName>
    <definedName name="Print_Area_MI" localSheetId="3">#REF!</definedName>
    <definedName name="Print_Area_MI" localSheetId="18">#REF!</definedName>
    <definedName name="Print_Area_MI" localSheetId="19">'TABLICA 11'!$C$2:$H$44</definedName>
    <definedName name="Print_Area_MI" localSheetId="20">'TABLICA 12'!$A$2:$F$43</definedName>
    <definedName name="Print_Area_MI" localSheetId="21">'TABLICA 13'!$C$2:$G$37</definedName>
    <definedName name="Print_Area_MI" localSheetId="22">'TABLICA 14'!$C$2:$G$30</definedName>
    <definedName name="Print_Area_MI" localSheetId="23">'TABLICA 15 '!$B$1:$G$21</definedName>
    <definedName name="Print_Area_MI" localSheetId="25">#REF!</definedName>
    <definedName name="Print_Area_MI" localSheetId="7">'TABLICA 2'!#REF!</definedName>
    <definedName name="Print_Area_MI" localSheetId="9">#REF!</definedName>
    <definedName name="Print_Area_MI" localSheetId="11">'TABLICA 4 '!$B$1:$E$72</definedName>
    <definedName name="Print_Area_MI" localSheetId="12">'TABLICA 5'!$B$1:$D$25</definedName>
    <definedName name="Print_Area_MI" localSheetId="14">#REF!</definedName>
    <definedName name="Print_Area_MI" localSheetId="15">#REF!</definedName>
    <definedName name="Print_Area_MI" localSheetId="16">#REF!</definedName>
    <definedName name="Print_Area_MI" localSheetId="17">#REF!</definedName>
    <definedName name="Print_Area_MI" localSheetId="0">#REF!</definedName>
    <definedName name="Print_Area_MI" localSheetId="26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8">'TABLICA 10 '!$1:$10</definedName>
    <definedName name="Print_Titles_MI" localSheetId="19">#REF!</definedName>
    <definedName name="Print_Titles_MI" localSheetId="20">#REF!</definedName>
    <definedName name="Print_Titles_MI" localSheetId="21">#REF!</definedName>
    <definedName name="Print_Titles_MI" localSheetId="22">#REF!</definedName>
    <definedName name="Print_Titles_MI" localSheetId="23">'[3]TABLICA6a '!$A$1:$IV$11</definedName>
    <definedName name="Print_Titles_MI" localSheetId="25">#REF!</definedName>
    <definedName name="Print_Titles_MI" localSheetId="7">#REF!</definedName>
    <definedName name="Print_Titles_MI" localSheetId="9">#REF!</definedName>
    <definedName name="Print_Titles_MI" localSheetId="11">#REF!</definedName>
    <definedName name="Print_Titles_MI" localSheetId="12">#REF!</definedName>
    <definedName name="Print_Titles_MI" localSheetId="14">#REF!</definedName>
    <definedName name="Print_Titles_MI" localSheetId="15">'TABLICA 7'!$1:$11</definedName>
    <definedName name="Print_Titles_MI" localSheetId="16">#REF!</definedName>
    <definedName name="Print_Titles_MI" localSheetId="17">'TABLICA 9 '!$1:$11</definedName>
    <definedName name="Print_Titles_MI" localSheetId="0">#REF!</definedName>
    <definedName name="Print_Titles_MI" localSheetId="26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8">#REF!</definedName>
    <definedName name="Programy" localSheetId="23">#REF!</definedName>
    <definedName name="Programy" localSheetId="25">#REF!</definedName>
    <definedName name="Programy" localSheetId="27">#REF!</definedName>
    <definedName name="Programy" localSheetId="28">#REF!</definedName>
    <definedName name="Programy" localSheetId="7">#REF!</definedName>
    <definedName name="Programy" localSheetId="9">#REF!</definedName>
    <definedName name="Programy" localSheetId="11">#REF!</definedName>
    <definedName name="Programy" localSheetId="15">#REF!</definedName>
    <definedName name="Programy" localSheetId="16">#REF!</definedName>
    <definedName name="Programy" localSheetId="17">#REF!</definedName>
    <definedName name="Programy" localSheetId="0">#REF!</definedName>
    <definedName name="Programy" localSheetId="26">#REF!</definedName>
    <definedName name="Programy" localSheetId="2">#REF!</definedName>
    <definedName name="Programy">#REF!</definedName>
    <definedName name="t11e" localSheetId="3">#REF!</definedName>
    <definedName name="t11e" localSheetId="18">#REF!</definedName>
    <definedName name="t11e" localSheetId="23">#REF!</definedName>
    <definedName name="t11e" localSheetId="7">#REF!</definedName>
    <definedName name="t11e" localSheetId="9">#REF!</definedName>
    <definedName name="t11e" localSheetId="11">#REF!</definedName>
    <definedName name="t11e" localSheetId="15">#REF!</definedName>
    <definedName name="t11e" localSheetId="16">#REF!</definedName>
    <definedName name="t11e" localSheetId="17">#REF!</definedName>
    <definedName name="t11e" localSheetId="26">#REF!</definedName>
    <definedName name="t11e" localSheetId="2">#REF!</definedName>
    <definedName name="t11e">#REF!</definedName>
    <definedName name="TAB" localSheetId="3">#REF!</definedName>
    <definedName name="TAB" localSheetId="18">#REF!</definedName>
    <definedName name="TAB" localSheetId="23">#REF!</definedName>
    <definedName name="TAB" localSheetId="7">#REF!</definedName>
    <definedName name="TAB" localSheetId="9">#REF!</definedName>
    <definedName name="TAB" localSheetId="11">#REF!</definedName>
    <definedName name="TAB" localSheetId="15">#REF!</definedName>
    <definedName name="TAB" localSheetId="16">#REF!</definedName>
    <definedName name="TAB" localSheetId="17">#REF!</definedName>
    <definedName name="TAB" localSheetId="26">#REF!</definedName>
    <definedName name="TAB" localSheetId="2">#REF!</definedName>
    <definedName name="TAB">#REF!</definedName>
    <definedName name="TAB16ELA" localSheetId="3">#REF!</definedName>
    <definedName name="TAB16ELA" localSheetId="18">#REF!</definedName>
    <definedName name="TAB16ELA" localSheetId="23">#REF!</definedName>
    <definedName name="TAB16ELA" localSheetId="7">#REF!</definedName>
    <definedName name="TAB16ELA" localSheetId="9">#REF!</definedName>
    <definedName name="TAB16ELA" localSheetId="11">#REF!</definedName>
    <definedName name="TAB16ELA" localSheetId="15">#REF!</definedName>
    <definedName name="TAB16ELA" localSheetId="16">#REF!</definedName>
    <definedName name="TAB16ELA" localSheetId="17">#REF!</definedName>
    <definedName name="TAB16ELA" localSheetId="26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8">'TABLICA 10 '!$1:$11</definedName>
    <definedName name="_xlnm.Print_Titles" localSheetId="19">'TABLICA 11'!$1:$11</definedName>
    <definedName name="_xlnm.Print_Titles" localSheetId="20">'TABLICA 12'!$1:$10</definedName>
    <definedName name="_xlnm.Print_Titles" localSheetId="21">'TABLICA 13'!$1:$11</definedName>
    <definedName name="_xlnm.Print_Titles" localSheetId="22">'TABLICA 14'!$1:$11</definedName>
    <definedName name="_xlnm.Print_Titles" localSheetId="28">'TABLICA 18'!$1:$6</definedName>
    <definedName name="_xlnm.Print_Titles" localSheetId="29">'TABLICA 19'!$1:$6</definedName>
    <definedName name="_xlnm.Print_Titles" localSheetId="30">'TABLICA 20 '!$1:$11</definedName>
    <definedName name="_xlnm.Print_Titles" localSheetId="9">'TABLICA 3'!$1:$2</definedName>
    <definedName name="_xlnm.Print_Titles" localSheetId="11">'TABLICA 4 '!$1:$8</definedName>
    <definedName name="_xlnm.Print_Titles" localSheetId="12">'TABLICA 5'!$1:$8</definedName>
    <definedName name="_xlnm.Print_Titles" localSheetId="14">'TABLICA 6'!$1:$2</definedName>
    <definedName name="_xlnm.Print_Titles" localSheetId="15">'TABLICA 7'!$1:$11</definedName>
    <definedName name="_xlnm.Print_Titles" localSheetId="16">'TABLICA 8 '!$1:$11</definedName>
    <definedName name="_xlnm.Print_Titles" localSheetId="17">'TABLICA 9 '!$1:$11</definedName>
    <definedName name="xghfd" localSheetId="1">#REF!</definedName>
    <definedName name="xghfd" localSheetId="3">#REF!</definedName>
    <definedName name="xghfd" localSheetId="18">#REF!</definedName>
    <definedName name="xghfd" localSheetId="23">#REF!</definedName>
    <definedName name="xghfd" localSheetId="7">#REF!</definedName>
    <definedName name="xghfd" localSheetId="9">#REF!</definedName>
    <definedName name="xghfd" localSheetId="11">#REF!</definedName>
    <definedName name="xghfd" localSheetId="15">#REF!</definedName>
    <definedName name="xghfd" localSheetId="16">#REF!</definedName>
    <definedName name="xghfd" localSheetId="17">#REF!</definedName>
    <definedName name="xghfd" localSheetId="0">#REF!</definedName>
    <definedName name="xghfd" localSheetId="26">#REF!</definedName>
    <definedName name="xghfd" localSheetId="2">#REF!</definedName>
    <definedName name="xghfd">#REF!</definedName>
    <definedName name="Zobowiazania.accdb" localSheetId="21" hidden="1">'TABLICA 13'!#REF!</definedName>
    <definedName name="Zobowiazania.accdb" localSheetId="22" hidden="1">'TABLICA 14'!#REF!</definedName>
    <definedName name="Zobowiazania.accdb_1" localSheetId="22" hidden="1">'TABLICA 14'!#REF!</definedName>
  </definedNames>
  <calcPr calcId="152511" calcMode="manual"/>
</workbook>
</file>

<file path=xl/calcChain.xml><?xml version="1.0" encoding="utf-8"?>
<calcChain xmlns="http://schemas.openxmlformats.org/spreadsheetml/2006/main">
  <c r="O106" i="84" l="1"/>
  <c r="N106" i="84"/>
  <c r="M106" i="84"/>
  <c r="L106" i="84"/>
  <c r="K106" i="84"/>
  <c r="J106" i="84"/>
  <c r="I106" i="84"/>
  <c r="H106" i="84"/>
  <c r="G106" i="84"/>
  <c r="F106" i="84"/>
  <c r="E106" i="84"/>
  <c r="D106" i="84"/>
  <c r="I262" i="83"/>
  <c r="E262" i="83"/>
  <c r="L261" i="83"/>
  <c r="J261" i="83"/>
  <c r="H261" i="83"/>
  <c r="L260" i="83"/>
  <c r="J260" i="83"/>
  <c r="H260" i="83"/>
  <c r="L258" i="83"/>
  <c r="J258" i="83"/>
  <c r="H258" i="83"/>
  <c r="F258" i="83"/>
  <c r="L257" i="83"/>
  <c r="J257" i="83"/>
  <c r="H257" i="83"/>
  <c r="L256" i="83"/>
  <c r="L255" i="83"/>
  <c r="J255" i="83"/>
  <c r="H255" i="83"/>
  <c r="L254" i="83"/>
  <c r="J254" i="83"/>
  <c r="H254" i="83"/>
  <c r="L253" i="83"/>
  <c r="L252" i="83"/>
  <c r="K252" i="83"/>
  <c r="J252" i="83"/>
  <c r="H252" i="83"/>
  <c r="F252" i="83"/>
  <c r="L251" i="83"/>
  <c r="K251" i="83"/>
  <c r="L250" i="83"/>
  <c r="J250" i="83"/>
  <c r="H250" i="83"/>
  <c r="F250" i="83"/>
  <c r="L249" i="83"/>
  <c r="K249" i="83"/>
  <c r="L248" i="83"/>
  <c r="J248" i="83"/>
  <c r="H248" i="83"/>
  <c r="F248" i="83"/>
  <c r="L247" i="83"/>
  <c r="K247" i="83"/>
  <c r="J247" i="83"/>
  <c r="H247" i="83"/>
  <c r="F247" i="83"/>
  <c r="L246" i="83"/>
  <c r="L245" i="83"/>
  <c r="L244" i="83"/>
  <c r="J242" i="83"/>
  <c r="H242" i="83"/>
  <c r="L240" i="83"/>
  <c r="J240" i="83"/>
  <c r="H240" i="83"/>
  <c r="L239" i="83"/>
  <c r="J239" i="83"/>
  <c r="H239" i="83"/>
  <c r="L238" i="83"/>
  <c r="J237" i="83"/>
  <c r="H237" i="83"/>
  <c r="F237" i="83"/>
  <c r="L236" i="83"/>
  <c r="J236" i="83"/>
  <c r="H236" i="83"/>
  <c r="L235" i="83"/>
  <c r="J235" i="83"/>
  <c r="H235" i="83"/>
  <c r="L234" i="83"/>
  <c r="K234" i="83"/>
  <c r="L233" i="83"/>
  <c r="K233" i="83"/>
  <c r="J233" i="83"/>
  <c r="H233" i="83"/>
  <c r="F233" i="83"/>
  <c r="J231" i="83"/>
  <c r="G231" i="83"/>
  <c r="H231" i="83" s="1"/>
  <c r="F231" i="83"/>
  <c r="L230" i="83"/>
  <c r="K230" i="83"/>
  <c r="J230" i="83"/>
  <c r="H230" i="83"/>
  <c r="F230" i="83"/>
  <c r="L229" i="83"/>
  <c r="K229" i="83"/>
  <c r="J229" i="83"/>
  <c r="H229" i="83"/>
  <c r="F229" i="83"/>
  <c r="L228" i="83"/>
  <c r="K228" i="83"/>
  <c r="L227" i="83"/>
  <c r="K227" i="83"/>
  <c r="J227" i="83"/>
  <c r="H227" i="83"/>
  <c r="F227" i="83"/>
  <c r="L226" i="83"/>
  <c r="K226" i="83"/>
  <c r="J226" i="83"/>
  <c r="H226" i="83"/>
  <c r="F226" i="83"/>
  <c r="L225" i="83"/>
  <c r="K225" i="83"/>
  <c r="J225" i="83"/>
  <c r="H225" i="83"/>
  <c r="F225" i="83"/>
  <c r="L224" i="83"/>
  <c r="J224" i="83"/>
  <c r="H224" i="83"/>
  <c r="L223" i="83"/>
  <c r="K223" i="83"/>
  <c r="L222" i="83"/>
  <c r="K222" i="83"/>
  <c r="J222" i="83"/>
  <c r="H222" i="83"/>
  <c r="F222" i="83"/>
  <c r="L221" i="83"/>
  <c r="K221" i="83"/>
  <c r="J221" i="83"/>
  <c r="H221" i="83"/>
  <c r="F221" i="83"/>
  <c r="L220" i="83"/>
  <c r="K220" i="83"/>
  <c r="L219" i="83"/>
  <c r="K219" i="83"/>
  <c r="J219" i="83"/>
  <c r="H219" i="83"/>
  <c r="F219" i="83"/>
  <c r="L218" i="83"/>
  <c r="K218" i="83"/>
  <c r="J218" i="83"/>
  <c r="H218" i="83"/>
  <c r="F218" i="83"/>
  <c r="L217" i="83"/>
  <c r="K217" i="83"/>
  <c r="L216" i="83"/>
  <c r="K216" i="83"/>
  <c r="L215" i="83"/>
  <c r="L214" i="83"/>
  <c r="K214" i="83"/>
  <c r="L213" i="83"/>
  <c r="K213" i="83"/>
  <c r="J213" i="83"/>
  <c r="H213" i="83"/>
  <c r="F213" i="83"/>
  <c r="L212" i="83"/>
  <c r="K212" i="83"/>
  <c r="L211" i="83"/>
  <c r="K211" i="83"/>
  <c r="L210" i="83"/>
  <c r="K210" i="83"/>
  <c r="J210" i="83"/>
  <c r="H210" i="83"/>
  <c r="F210" i="83"/>
  <c r="L209" i="83"/>
  <c r="J209" i="83"/>
  <c r="H209" i="83"/>
  <c r="L207" i="83"/>
  <c r="K207" i="83"/>
  <c r="L205" i="83"/>
  <c r="K205" i="83"/>
  <c r="L202" i="83"/>
  <c r="K202" i="83"/>
  <c r="J202" i="83"/>
  <c r="H202" i="83"/>
  <c r="F202" i="83"/>
  <c r="L201" i="83"/>
  <c r="K201" i="83"/>
  <c r="L200" i="83"/>
  <c r="K200" i="83"/>
  <c r="J200" i="83"/>
  <c r="H200" i="83"/>
  <c r="F200" i="83"/>
  <c r="L199" i="83"/>
  <c r="K199" i="83"/>
  <c r="L198" i="83"/>
  <c r="K198" i="83"/>
  <c r="L197" i="83"/>
  <c r="K197" i="83"/>
  <c r="L196" i="83"/>
  <c r="K196" i="83"/>
  <c r="J196" i="83"/>
  <c r="H196" i="83"/>
  <c r="F196" i="83"/>
  <c r="L195" i="83"/>
  <c r="K195" i="83"/>
  <c r="L194" i="83"/>
  <c r="K194" i="83"/>
  <c r="L193" i="83"/>
  <c r="K193" i="83"/>
  <c r="L192" i="83"/>
  <c r="K192" i="83"/>
  <c r="L190" i="83"/>
  <c r="K190" i="83"/>
  <c r="L189" i="83"/>
  <c r="K189" i="83"/>
  <c r="L188" i="83"/>
  <c r="K188" i="83"/>
  <c r="L187" i="83"/>
  <c r="K187" i="83"/>
  <c r="L186" i="83"/>
  <c r="K186" i="83"/>
  <c r="J186" i="83"/>
  <c r="H186" i="83"/>
  <c r="F186" i="83"/>
  <c r="L185" i="83"/>
  <c r="K185" i="83"/>
  <c r="L184" i="83"/>
  <c r="K184" i="83"/>
  <c r="L183" i="83"/>
  <c r="K183" i="83"/>
  <c r="L181" i="83"/>
  <c r="K181" i="83"/>
  <c r="J181" i="83"/>
  <c r="H181" i="83"/>
  <c r="F181" i="83"/>
  <c r="L180" i="83"/>
  <c r="K180" i="83"/>
  <c r="L179" i="83"/>
  <c r="K179" i="83"/>
  <c r="L178" i="83"/>
  <c r="L177" i="83"/>
  <c r="K177" i="83"/>
  <c r="L176" i="83"/>
  <c r="K176" i="83"/>
  <c r="L175" i="83"/>
  <c r="K175" i="83"/>
  <c r="L173" i="83"/>
  <c r="K173" i="83"/>
  <c r="J173" i="83"/>
  <c r="H173" i="83"/>
  <c r="F173" i="83"/>
  <c r="L172" i="83"/>
  <c r="L171" i="83"/>
  <c r="K171" i="83"/>
  <c r="L170" i="83"/>
  <c r="L169" i="83"/>
  <c r="K169" i="83"/>
  <c r="L168" i="83"/>
  <c r="K168" i="83"/>
  <c r="L166" i="83"/>
  <c r="K166" i="83"/>
  <c r="L165" i="83"/>
  <c r="K165" i="83"/>
  <c r="L164" i="83"/>
  <c r="K164" i="83"/>
  <c r="L163" i="83"/>
  <c r="K163" i="83"/>
  <c r="L162" i="83"/>
  <c r="K162" i="83"/>
  <c r="L161" i="83"/>
  <c r="K161" i="83"/>
  <c r="L159" i="83"/>
  <c r="K159" i="83"/>
  <c r="J159" i="83"/>
  <c r="H159" i="83"/>
  <c r="F159" i="83"/>
  <c r="L158" i="83"/>
  <c r="K158" i="83"/>
  <c r="L157" i="83"/>
  <c r="J157" i="83"/>
  <c r="H157" i="83"/>
  <c r="F157" i="83"/>
  <c r="L156" i="83"/>
  <c r="K156" i="83"/>
  <c r="L155" i="83"/>
  <c r="K155" i="83"/>
  <c r="L154" i="83"/>
  <c r="K154" i="83"/>
  <c r="L153" i="83"/>
  <c r="K153" i="83"/>
  <c r="L152" i="83"/>
  <c r="K152" i="83"/>
  <c r="L151" i="83"/>
  <c r="K151" i="83"/>
  <c r="J151" i="83"/>
  <c r="H151" i="83"/>
  <c r="F151" i="83"/>
  <c r="L150" i="83"/>
  <c r="K150" i="83"/>
  <c r="L148" i="83"/>
  <c r="K148" i="83"/>
  <c r="L147" i="83"/>
  <c r="K147" i="83"/>
  <c r="L145" i="83"/>
  <c r="K145" i="83"/>
  <c r="L144" i="83"/>
  <c r="K144" i="83"/>
  <c r="J143" i="83"/>
  <c r="H143" i="83"/>
  <c r="F143" i="83"/>
  <c r="L142" i="83"/>
  <c r="K142" i="83"/>
  <c r="L141" i="83"/>
  <c r="K141" i="83"/>
  <c r="L140" i="83"/>
  <c r="K140" i="83"/>
  <c r="L139" i="83"/>
  <c r="K139" i="83"/>
  <c r="L138" i="83"/>
  <c r="K138" i="83"/>
  <c r="L137" i="83"/>
  <c r="L136" i="83"/>
  <c r="K136" i="83"/>
  <c r="L135" i="83"/>
  <c r="K135" i="83"/>
  <c r="L134" i="83"/>
  <c r="K134" i="83"/>
  <c r="L133" i="83"/>
  <c r="K133" i="83"/>
  <c r="L132" i="83"/>
  <c r="K132" i="83"/>
  <c r="L131" i="83"/>
  <c r="K131" i="83"/>
  <c r="L130" i="83"/>
  <c r="K130" i="83"/>
  <c r="L129" i="83"/>
  <c r="K129" i="83"/>
  <c r="L128" i="83"/>
  <c r="K128" i="83"/>
  <c r="L127" i="83"/>
  <c r="K127" i="83"/>
  <c r="L126" i="83"/>
  <c r="K126" i="83"/>
  <c r="L124" i="83"/>
  <c r="K124" i="83"/>
  <c r="L123" i="83"/>
  <c r="K123" i="83"/>
  <c r="L122" i="83"/>
  <c r="K122" i="83"/>
  <c r="L121" i="83"/>
  <c r="K121" i="83"/>
  <c r="L120" i="83"/>
  <c r="K120" i="83"/>
  <c r="L119" i="83"/>
  <c r="K119" i="83"/>
  <c r="L118" i="83"/>
  <c r="K118" i="83"/>
  <c r="L117" i="83"/>
  <c r="K117" i="83"/>
  <c r="L116" i="83"/>
  <c r="K116" i="83"/>
  <c r="L115" i="83"/>
  <c r="K115" i="83"/>
  <c r="L114" i="83"/>
  <c r="L113" i="83"/>
  <c r="K113" i="83"/>
  <c r="L112" i="83"/>
  <c r="K112" i="83"/>
  <c r="L111" i="83"/>
  <c r="K111" i="83"/>
  <c r="L110" i="83"/>
  <c r="K110" i="83"/>
  <c r="J110" i="83"/>
  <c r="H110" i="83"/>
  <c r="F110" i="83"/>
  <c r="L109" i="83"/>
  <c r="K109" i="83"/>
  <c r="J109" i="83"/>
  <c r="H109" i="83"/>
  <c r="F109" i="83"/>
  <c r="L107" i="83"/>
  <c r="K107" i="83"/>
  <c r="L106" i="83"/>
  <c r="K106" i="83"/>
  <c r="L105" i="83"/>
  <c r="K105" i="83"/>
  <c r="L104" i="83"/>
  <c r="K104" i="83"/>
  <c r="L102" i="83"/>
  <c r="K102" i="83"/>
  <c r="L101" i="83"/>
  <c r="K101" i="83"/>
  <c r="L100" i="83"/>
  <c r="K100" i="83"/>
  <c r="L99" i="83"/>
  <c r="K99" i="83"/>
  <c r="L98" i="83"/>
  <c r="K98" i="83"/>
  <c r="L97" i="83"/>
  <c r="K97" i="83"/>
  <c r="L96" i="83"/>
  <c r="K96" i="83"/>
  <c r="L95" i="83"/>
  <c r="K95" i="83"/>
  <c r="J95" i="83"/>
  <c r="H95" i="83"/>
  <c r="F95" i="83"/>
  <c r="L94" i="83"/>
  <c r="K94" i="83"/>
  <c r="L93" i="83"/>
  <c r="K93" i="83"/>
  <c r="L92" i="83"/>
  <c r="K92" i="83"/>
  <c r="L91" i="83"/>
  <c r="K91" i="83"/>
  <c r="L90" i="83"/>
  <c r="K90" i="83"/>
  <c r="L89" i="83"/>
  <c r="K89" i="83"/>
  <c r="L88" i="83"/>
  <c r="K88" i="83"/>
  <c r="L87" i="83"/>
  <c r="K87" i="83"/>
  <c r="L86" i="83"/>
  <c r="K86" i="83"/>
  <c r="L85" i="83"/>
  <c r="K85" i="83"/>
  <c r="L84" i="83"/>
  <c r="K84" i="83"/>
  <c r="L83" i="83"/>
  <c r="K83" i="83"/>
  <c r="L82" i="83"/>
  <c r="K82" i="83"/>
  <c r="L81" i="83"/>
  <c r="K81" i="83"/>
  <c r="L80" i="83"/>
  <c r="K80" i="83"/>
  <c r="L79" i="83"/>
  <c r="K79" i="83"/>
  <c r="L78" i="83"/>
  <c r="K78" i="83"/>
  <c r="L77" i="83"/>
  <c r="K77" i="83"/>
  <c r="L76" i="83"/>
  <c r="K76" i="83"/>
  <c r="J76" i="83"/>
  <c r="H76" i="83"/>
  <c r="F76" i="83"/>
  <c r="L75" i="83"/>
  <c r="K75" i="83"/>
  <c r="L74" i="83"/>
  <c r="K74" i="83"/>
  <c r="L73" i="83"/>
  <c r="K73" i="83"/>
  <c r="J73" i="83"/>
  <c r="H73" i="83"/>
  <c r="F73" i="83"/>
  <c r="L72" i="83"/>
  <c r="K72" i="83"/>
  <c r="L70" i="83"/>
  <c r="K70" i="83"/>
  <c r="J70" i="83"/>
  <c r="H70" i="83"/>
  <c r="F70" i="83"/>
  <c r="L69" i="83"/>
  <c r="K69" i="83"/>
  <c r="L68" i="83"/>
  <c r="K68" i="83"/>
  <c r="L67" i="83"/>
  <c r="K67" i="83"/>
  <c r="L66" i="83"/>
  <c r="K66" i="83"/>
  <c r="L64" i="83"/>
  <c r="K64" i="83"/>
  <c r="J64" i="83"/>
  <c r="H64" i="83"/>
  <c r="F64" i="83"/>
  <c r="L63" i="83"/>
  <c r="K63" i="83"/>
  <c r="L62" i="83"/>
  <c r="K62" i="83"/>
  <c r="J62" i="83"/>
  <c r="H62" i="83"/>
  <c r="F62" i="83"/>
  <c r="L61" i="83"/>
  <c r="K61" i="83"/>
  <c r="L60" i="83"/>
  <c r="K60" i="83"/>
  <c r="L59" i="83"/>
  <c r="K59" i="83"/>
  <c r="L58" i="83"/>
  <c r="L57" i="83"/>
  <c r="K57" i="83"/>
  <c r="L56" i="83"/>
  <c r="K56" i="83"/>
  <c r="L52" i="83"/>
  <c r="L51" i="83"/>
  <c r="K51" i="83"/>
  <c r="L50" i="83"/>
  <c r="K50" i="83"/>
  <c r="L49" i="83"/>
  <c r="K49" i="83"/>
  <c r="J47" i="83"/>
  <c r="H47" i="83"/>
  <c r="F47" i="83"/>
  <c r="L46" i="83"/>
  <c r="J46" i="83"/>
  <c r="H46" i="83"/>
  <c r="L44" i="83"/>
  <c r="K44" i="83"/>
  <c r="L43" i="83"/>
  <c r="L42" i="83"/>
  <c r="K42" i="83"/>
  <c r="L41" i="83"/>
  <c r="K41" i="83"/>
  <c r="L40" i="83"/>
  <c r="L39" i="83"/>
  <c r="K39" i="83"/>
  <c r="J39" i="83"/>
  <c r="H39" i="83"/>
  <c r="F39" i="83"/>
  <c r="L38" i="83"/>
  <c r="K38" i="83"/>
  <c r="L37" i="83"/>
  <c r="K37" i="83"/>
  <c r="L36" i="83"/>
  <c r="K36" i="83"/>
  <c r="L35" i="83"/>
  <c r="K35" i="83"/>
  <c r="L34" i="83"/>
  <c r="K34" i="83"/>
  <c r="L33" i="83"/>
  <c r="K33" i="83"/>
  <c r="J33" i="83"/>
  <c r="H33" i="83"/>
  <c r="F33" i="83"/>
  <c r="L32" i="83"/>
  <c r="K32" i="83"/>
  <c r="L31" i="83"/>
  <c r="K31" i="83"/>
  <c r="L30" i="83"/>
  <c r="K30" i="83"/>
  <c r="J30" i="83"/>
  <c r="H30" i="83"/>
  <c r="F30" i="83"/>
  <c r="L29" i="83"/>
  <c r="K29" i="83"/>
  <c r="L28" i="83"/>
  <c r="K28" i="83"/>
  <c r="L27" i="83"/>
  <c r="K27" i="83"/>
  <c r="J27" i="83"/>
  <c r="H27" i="83"/>
  <c r="F27" i="83"/>
  <c r="L26" i="83"/>
  <c r="K26" i="83"/>
  <c r="J26" i="83"/>
  <c r="H26" i="83"/>
  <c r="F26" i="83"/>
  <c r="L25" i="83"/>
  <c r="K25" i="83"/>
  <c r="L24" i="83"/>
  <c r="K24" i="83"/>
  <c r="J24" i="83"/>
  <c r="H24" i="83"/>
  <c r="F24" i="83"/>
  <c r="L23" i="83"/>
  <c r="K23" i="83"/>
  <c r="J23" i="83"/>
  <c r="H23" i="83"/>
  <c r="F23" i="83"/>
  <c r="L22" i="83"/>
  <c r="K22" i="83"/>
  <c r="J21" i="83"/>
  <c r="H21" i="83"/>
  <c r="F21" i="83"/>
  <c r="L20" i="83"/>
  <c r="K20" i="83"/>
  <c r="J20" i="83"/>
  <c r="H20" i="83"/>
  <c r="F20" i="83"/>
  <c r="L19" i="83"/>
  <c r="K19" i="83"/>
  <c r="J18" i="83"/>
  <c r="H18" i="83"/>
  <c r="F18" i="83"/>
  <c r="L17" i="83"/>
  <c r="K17" i="83"/>
  <c r="L16" i="83"/>
  <c r="K16" i="83"/>
  <c r="J16" i="83"/>
  <c r="H16" i="83"/>
  <c r="F16" i="83"/>
  <c r="L15" i="83"/>
  <c r="K15" i="83"/>
  <c r="J15" i="83"/>
  <c r="H15" i="83"/>
  <c r="F15" i="83"/>
  <c r="L14" i="83"/>
  <c r="K14" i="83"/>
  <c r="J13" i="83"/>
  <c r="H13" i="83"/>
  <c r="F13" i="83"/>
  <c r="L12" i="83"/>
  <c r="K12" i="83"/>
  <c r="J12" i="83"/>
  <c r="H12" i="83"/>
  <c r="F12" i="83"/>
  <c r="L11" i="83"/>
  <c r="K11" i="83"/>
  <c r="J10" i="83"/>
  <c r="J262" i="83" s="1"/>
  <c r="H10" i="83"/>
  <c r="F10" i="83"/>
  <c r="L9" i="83"/>
  <c r="K9" i="83"/>
  <c r="J8" i="83"/>
  <c r="H8" i="83"/>
  <c r="F8" i="83"/>
  <c r="L7" i="83"/>
  <c r="K7" i="83"/>
  <c r="J7" i="83"/>
  <c r="H7" i="83"/>
  <c r="H262" i="83" s="1"/>
  <c r="F7" i="83"/>
  <c r="F262" i="83" s="1"/>
  <c r="D38" i="82"/>
  <c r="D37" i="82"/>
  <c r="D36" i="82"/>
  <c r="D35" i="82"/>
  <c r="C35" i="82"/>
  <c r="B35" i="82"/>
  <c r="C32" i="82"/>
  <c r="C39" i="82" s="1"/>
  <c r="D39" i="82" s="1"/>
  <c r="B32" i="82"/>
  <c r="B39" i="82" s="1"/>
  <c r="D31" i="82"/>
  <c r="D30" i="82"/>
  <c r="D29" i="82"/>
  <c r="D28" i="82"/>
  <c r="C28" i="82"/>
  <c r="B28" i="82"/>
  <c r="D27" i="82"/>
  <c r="D26" i="82"/>
  <c r="D25" i="82"/>
  <c r="D24" i="82"/>
  <c r="D23" i="82"/>
  <c r="D22" i="82"/>
  <c r="D21" i="82"/>
  <c r="D20" i="82"/>
  <c r="D19" i="82"/>
  <c r="D18" i="82"/>
  <c r="D17" i="82"/>
  <c r="D16" i="82"/>
  <c r="D15" i="82"/>
  <c r="D14" i="82"/>
  <c r="D13" i="82"/>
  <c r="D12" i="82"/>
  <c r="D11" i="82"/>
  <c r="D10" i="82"/>
  <c r="D9" i="82"/>
  <c r="D8" i="82"/>
  <c r="D7" i="82"/>
  <c r="B44" i="81"/>
  <c r="F43" i="81"/>
  <c r="F42" i="81"/>
  <c r="C34" i="81"/>
  <c r="B34" i="81"/>
  <c r="H33" i="81"/>
  <c r="G33" i="81"/>
  <c r="F33" i="81"/>
  <c r="H32" i="81"/>
  <c r="G32" i="81"/>
  <c r="F32" i="81"/>
  <c r="D24" i="81"/>
  <c r="C24" i="81"/>
  <c r="B24" i="81"/>
  <c r="H23" i="81"/>
  <c r="G23" i="81"/>
  <c r="F23" i="81"/>
  <c r="H22" i="81"/>
  <c r="G22" i="81"/>
  <c r="F22" i="81"/>
  <c r="E14" i="81"/>
  <c r="H14" i="81" s="1"/>
  <c r="D14" i="81"/>
  <c r="B14" i="81"/>
  <c r="H13" i="81"/>
  <c r="G13" i="81"/>
  <c r="F13" i="81"/>
  <c r="H12" i="81"/>
  <c r="G12" i="81"/>
  <c r="F12" i="81"/>
  <c r="D32" i="82" l="1"/>
  <c r="G262" i="83"/>
  <c r="L262" i="83" s="1"/>
  <c r="K262" i="83"/>
</calcChain>
</file>

<file path=xl/sharedStrings.xml><?xml version="1.0" encoding="utf-8"?>
<sst xmlns="http://schemas.openxmlformats.org/spreadsheetml/2006/main" count="4811" uniqueCount="917">
  <si>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</si>
  <si>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</si>
  <si>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</si>
  <si>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</si>
  <si>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</si>
  <si>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</si>
  <si>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</si>
  <si>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</si>
  <si>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</si>
  <si>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</si>
  <si>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</si>
  <si>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</si>
  <si>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</si>
  <si>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</si>
  <si>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</si>
  <si>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</si>
  <si>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</si>
  <si>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</si>
  <si>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</si>
  <si>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</si>
  <si>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</si>
  <si>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</si>
  <si>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</si>
  <si>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</si>
  <si>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</si>
  <si>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</si>
  <si>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</si>
  <si>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</si>
  <si>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</si>
  <si>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</si>
  <si>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</si>
  <si>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</si>
  <si>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</si>
  <si>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</si>
  <si>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</si>
  <si>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</si>
  <si>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</si>
  <si>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</si>
  <si>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</si>
  <si>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</si>
  <si>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</si>
  <si>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</si>
  <si>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</si>
  <si>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</si>
  <si>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</si>
  <si>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</si>
  <si>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</si>
  <si>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</si>
  <si>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</si>
  <si>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</si>
  <si>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</si>
  <si>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</si>
  <si>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</si>
  <si>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</si>
  <si>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</si>
  <si>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</si>
  <si>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</si>
  <si>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</si>
  <si>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</si>
  <si>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</si>
  <si>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</si>
  <si>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</si>
  <si>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</si>
  <si>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</si>
  <si>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</si>
  <si>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</si>
  <si>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</si>
  <si>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</si>
  <si>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</si>
  <si>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</si>
  <si>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</si>
  <si>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</si>
  <si>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</si>
  <si>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</si>
  <si>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</si>
  <si>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</si>
  <si>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</si>
  <si>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</si>
  <si>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</si>
  <si>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</si>
  <si>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</si>
  <si>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</si>
  <si>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</si>
  <si>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</si>
  <si>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</si>
  <si>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</si>
  <si>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</si>
  <si>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</si>
  <si>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</si>
  <si>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</si>
  <si>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</si>
  <si>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</si>
  <si>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</si>
  <si>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</si>
  <si>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</si>
  <si>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</si>
  <si>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</si>
  <si>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</si>
  <si>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</si>
  <si>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</si>
  <si>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</si>
  <si>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</si>
  <si>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</si>
  <si>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</si>
  <si>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</si>
  <si>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</si>
  <si>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</si>
  <si>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</si>
  <si>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</si>
  <si>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</si>
  <si>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</si>
  <si>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</si>
  <si>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</si>
  <si>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</si>
  <si>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</si>
  <si>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</si>
  <si>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</si>
  <si>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</si>
  <si>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</si>
  <si>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</si>
  <si>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</si>
  <si>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</si>
  <si>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</si>
  <si>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</si>
  <si>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</si>
  <si>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</si>
  <si>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</si>
  <si>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</si>
  <si>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</si>
  <si>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</si>
  <si>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</si>
  <si>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</si>
  <si>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</si>
  <si>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</si>
  <si>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</si>
  <si>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</si>
  <si>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</si>
  <si>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</si>
  <si>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</si>
  <si>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</si>
  <si>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</si>
  <si>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</si>
  <si>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</si>
  <si>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</si>
  <si>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</si>
  <si>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</si>
  <si>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</si>
  <si>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</si>
  <si>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</si>
  <si>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</si>
  <si>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</si>
  <si>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</si>
  <si>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</si>
  <si>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</si>
  <si>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</si>
  <si>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</si>
  <si>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</si>
  <si>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</si>
  <si>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</si>
  <si>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</si>
  <si>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</si>
  <si>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</si>
  <si>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</si>
  <si>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</si>
  <si>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</si>
  <si>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</si>
  <si>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</si>
  <si>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</si>
  <si>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</si>
  <si>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</si>
  <si>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</si>
  <si>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</si>
  <si>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</si>
  <si>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</si>
  <si>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</si>
  <si>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</si>
  <si>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</si>
  <si>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</si>
  <si>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</si>
  <si>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</si>
  <si>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</si>
  <si>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</si>
  <si>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</si>
  <si>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</si>
  <si>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</si>
  <si>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</si>
  <si>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</si>
  <si>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</si>
  <si>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</si>
  <si>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</si>
  <si>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</si>
  <si>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</si>
  <si>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</si>
  <si>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</si>
  <si>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</si>
  <si>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</si>
  <si>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</si>
  <si>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</si>
  <si>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</si>
  <si>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</si>
  <si>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</si>
  <si>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</si>
  <si>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</si>
  <si>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</si>
  <si>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</si>
  <si>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</si>
  <si>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</si>
  <si>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</si>
  <si>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</si>
  <si>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</si>
  <si>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</si>
  <si>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</si>
  <si>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</si>
  <si>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</si>
  <si>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</si>
  <si>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</si>
  <si>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</si>
  <si>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</si>
  <si>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</si>
  <si>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</si>
  <si>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</si>
  <si>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</si>
  <si>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</si>
  <si>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</si>
  <si>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</si>
  <si>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</si>
  <si>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</si>
  <si>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</si>
  <si>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</si>
  <si>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</si>
  <si>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</si>
  <si>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</si>
  <si>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</si>
  <si>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</si>
  <si>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</si>
  <si>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</si>
  <si>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</si>
  <si>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</si>
  <si>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</si>
  <si>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</si>
  <si>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</si>
  <si>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</si>
  <si>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</si>
  <si>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</si>
  <si>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</si>
  <si>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</si>
  <si>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</si>
  <si>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</si>
  <si>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</si>
  <si>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</si>
  <si>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</si>
  <si>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</si>
  <si>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</si>
  <si>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</si>
  <si>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</si>
  <si>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</si>
  <si>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</si>
  <si>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</si>
  <si>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</si>
  <si>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</si>
  <si>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</si>
  <si>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</si>
  <si>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</si>
  <si>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</si>
  <si>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</si>
  <si>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</si>
  <si>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</si>
  <si>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</si>
  <si>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</si>
  <si>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</si>
  <si>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</si>
  <si>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</si>
  <si>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</si>
  <si>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</si>
  <si>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</si>
  <si>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</si>
  <si>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</si>
  <si>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</si>
  <si>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</si>
  <si>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</si>
  <si>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</si>
  <si>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</si>
  <si>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</si>
  <si>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</si>
  <si>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</si>
  <si>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</si>
  <si>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</si>
  <si>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</si>
  <si>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</si>
  <si>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</si>
  <si>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</si>
  <si>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</si>
  <si>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</si>
  <si>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</si>
  <si>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</si>
  <si>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</si>
  <si>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</si>
  <si>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</si>
  <si>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</si>
  <si>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</si>
  <si>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</si>
  <si>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</si>
  <si>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</si>
  <si>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</si>
  <si>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</si>
  <si>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</si>
  <si>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</si>
  <si>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</si>
  <si>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</si>
  <si>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</si>
  <si>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</si>
  <si>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</si>
  <si>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</si>
  <si>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</si>
  <si>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</si>
  <si>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</si>
  <si>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</si>
  <si>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</si>
  <si>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</si>
  <si>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</si>
  <si>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</si>
  <si>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</si>
  <si>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</si>
  <si>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</si>
  <si>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</si>
  <si>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</si>
  <si>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</si>
  <si>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</si>
  <si>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</si>
  <si>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</si>
  <si>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</si>
  <si>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</si>
  <si>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</si>
  <si>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</si>
  <si>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</si>
  <si>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</si>
  <si>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</si>
  <si>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</si>
  <si>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</si>
  <si>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</si>
  <si>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</si>
  <si>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</si>
  <si>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</si>
  <si>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</si>
  <si>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</si>
  <si>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</si>
  <si>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</si>
  <si>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</si>
  <si>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</si>
  <si>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</si>
  <si>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</si>
  <si>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</si>
  <si>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</si>
  <si>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</si>
  <si>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</si>
  <si>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</si>
  <si>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</si>
  <si>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</si>
  <si>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</si>
  <si>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</si>
  <si>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</si>
  <si>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</si>
  <si>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</si>
  <si>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</si>
  <si>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</si>
  <si>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</si>
  <si>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</si>
  <si>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</si>
  <si>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</si>
  <si>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</si>
  <si>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</si>
  <si>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</si>
  <si>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</si>
  <si>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</si>
  <si>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</si>
  <si>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</si>
  <si>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</si>
  <si>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</si>
  <si>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</si>
  <si>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</si>
  <si>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</si>
  <si>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</si>
  <si>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</si>
  <si>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</si>
  <si>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</si>
  <si>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</si>
  <si>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</si>
  <si>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</si>
  <si>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</si>
  <si>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</si>
  <si>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</si>
  <si>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</si>
  <si>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</si>
  <si>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</si>
  <si>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</si>
  <si>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</si>
  <si>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</si>
  <si>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</si>
  <si>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</si>
  <si>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</si>
  <si>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</si>
  <si>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</si>
  <si>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</si>
  <si>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</si>
  <si>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</si>
  <si>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</si>
  <si>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</si>
  <si>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</si>
  <si>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</si>
  <si>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</si>
  <si>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</si>
  <si>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</si>
  <si>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</si>
  <si>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</si>
  <si>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</si>
  <si>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</si>
  <si>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</si>
  <si>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</si>
  <si>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</si>
  <si>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</si>
  <si>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</si>
  <si>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</si>
  <si>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</si>
  <si>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</si>
  <si>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</si>
  <si>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</si>
  <si>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</si>
  <si>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</si>
  <si>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</si>
  <si>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</si>
  <si>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</si>
  <si>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</si>
  <si>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</si>
  <si>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</si>
  <si>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</si>
  <si>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</si>
  <si>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</si>
  <si>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</si>
  <si>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</si>
  <si>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</si>
  <si>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</si>
  <si>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</si>
  <si>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</si>
  <si>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</si>
  <si>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</si>
  <si>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</si>
  <si>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</si>
  <si>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</si>
  <si>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</si>
  <si>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</si>
  <si>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</si>
  <si>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</si>
  <si>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</si>
  <si>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</si>
  <si>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</si>
  <si>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</si>
  <si>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</si>
  <si>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</si>
  <si>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</si>
  <si>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</si>
  <si>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</si>
  <si>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</si>
  <si>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</si>
  <si>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</si>
  <si>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</si>
  <si>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</si>
  <si>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</si>
  <si>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</si>
  <si>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</si>
  <si>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</si>
  <si>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</si>
  <si>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</si>
  <si>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</si>
  <si>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</si>
  <si>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</si>
  <si>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</si>
  <si>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</si>
  <si>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</si>
  <si>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</si>
  <si>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</si>
  <si>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</si>
  <si>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</si>
  <si>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</si>
  <si>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</si>
  <si>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</si>
  <si>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</si>
  <si>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</si>
  <si>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</si>
  <si>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</si>
  <si>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</si>
  <si>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</si>
  <si>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</si>
  <si>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</si>
  <si>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</si>
  <si>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</si>
  <si>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</si>
  <si>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</si>
  <si>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</si>
  <si>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</si>
  <si>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</si>
  <si>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</si>
  <si>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</si>
  <si>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</si>
  <si>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</si>
  <si>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</si>
  <si>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</si>
  <si>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</si>
  <si>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</si>
  <si>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</si>
  <si>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</si>
  <si>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</si>
  <si>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</si>
  <si>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</si>
  <si>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</si>
  <si>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</si>
  <si>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</si>
  <si>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</si>
  <si>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</si>
  <si>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</si>
  <si>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</si>
  <si>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</si>
  <si>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</si>
  <si>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</si>
  <si>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</si>
  <si>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</si>
  <si>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</si>
  <si>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</si>
  <si>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</si>
  <si>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</si>
  <si>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</si>
  <si>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</si>
  <si>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</si>
  <si>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</si>
  <si>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</si>
  <si>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</si>
  <si>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</si>
  <si>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</si>
  <si>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</si>
  <si>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</si>
  <si>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</si>
  <si>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</si>
  <si>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</si>
  <si>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</si>
  <si>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</si>
  <si>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</si>
  <si>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</si>
  <si>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</si>
  <si>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</si>
  <si>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</si>
  <si>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</si>
  <si>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</si>
  <si>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</si>
  <si>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</si>
  <si>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</si>
  <si>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</si>
  <si>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</si>
  <si>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</si>
  <si>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</si>
  <si>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</si>
  <si>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</si>
  <si>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</si>
  <si>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</si>
  <si>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</si>
  <si>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</si>
  <si>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</si>
  <si>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</si>
  <si>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</si>
  <si>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</si>
  <si>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</si>
  <si>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</si>
  <si>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</si>
  <si>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</si>
  <si>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</si>
  <si>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</si>
  <si>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</si>
  <si>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</si>
  <si>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</si>
  <si>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</si>
  <si>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</si>
  <si>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</si>
  <si>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</si>
  <si>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</si>
  <si>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</si>
  <si>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</si>
  <si>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</si>
  <si>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</si>
  <si>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</si>
  <si>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</si>
  <si>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</si>
  <si>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</si>
  <si>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</si>
  <si>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</si>
  <si>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</si>
  <si>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</si>
  <si>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</si>
  <si>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</si>
  <si>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</si>
  <si>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</si>
  <si>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</si>
  <si>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</si>
  <si>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</si>
  <si>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</si>
  <si>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</si>
  <si>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</si>
  <si>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</si>
  <si>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</si>
  <si>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</si>
  <si>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</si>
  <si>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</si>
  <si>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</si>
  <si>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</si>
  <si>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</si>
  <si>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</si>
  <si>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</si>
  <si>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</si>
  <si>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</si>
  <si>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</si>
  <si>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</si>
  <si>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</si>
  <si>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</si>
  <si>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</si>
  <si>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</si>
  <si>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</si>
  <si>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</si>
  <si>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</si>
  <si>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</si>
  <si>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</si>
  <si>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</si>
  <si>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</si>
  <si>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</si>
  <si>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</si>
  <si>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</si>
  <si>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</si>
  <si>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</si>
  <si>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</si>
  <si>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</si>
  <si>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</si>
  <si>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</si>
  <si>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</si>
  <si>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</si>
  <si>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</si>
  <si>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</si>
  <si>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</si>
  <si>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</si>
  <si>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</si>
  <si>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</si>
  <si>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</si>
  <si>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</si>
  <si>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</si>
  <si>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</si>
  <si>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</si>
  <si>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</si>
  <si>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</si>
  <si>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</si>
  <si>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</si>
  <si>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</si>
  <si>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</si>
  <si>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</si>
  <si>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</si>
  <si>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</si>
  <si>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</si>
  <si>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</si>
  <si>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</si>
  <si>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</si>
  <si>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</si>
  <si>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</si>
  <si>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</si>
  <si>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</si>
  <si>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</si>
  <si>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</si>
  <si>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</si>
  <si>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</si>
  <si>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</si>
  <si>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</si>
  <si>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</si>
  <si>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</si>
  <si>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</si>
  <si>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</si>
  <si>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</si>
  <si>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</si>
  <si>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</si>
  <si>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</si>
  <si>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</si>
  <si>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</si>
  <si>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</si>
  <si>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</si>
  <si>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</si>
  <si>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</si>
  <si>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</si>
  <si>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</si>
  <si>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</si>
  <si>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</si>
  <si>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</si>
  <si>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</si>
  <si>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</si>
  <si>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</si>
  <si>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</si>
  <si>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</si>
  <si>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</si>
  <si>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</si>
  <si>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</si>
  <si>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</si>
  <si>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</si>
  <si>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</si>
  <si>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</si>
  <si>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</si>
  <si>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</si>
  <si>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</si>
  <si>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</si>
  <si>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</si>
  <si>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</si>
  <si>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</si>
  <si>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</si>
  <si>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</si>
  <si>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</si>
  <si>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</si>
  <si>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</si>
  <si>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</si>
  <si>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</si>
  <si>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</si>
  <si>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</si>
  <si>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</si>
  <si>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</si>
  <si>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</si>
  <si>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</si>
  <si>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</si>
  <si>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</si>
  <si>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</si>
  <si>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</si>
  <si>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</si>
  <si>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</si>
  <si>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</si>
  <si>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</si>
  <si>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</si>
  <si>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</si>
  <si>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</si>
  <si>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</si>
  <si>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</si>
  <si>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</si>
  <si>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</si>
  <si>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</si>
  <si>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</si>
  <si>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</si>
  <si>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</si>
  <si>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</si>
  <si>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</si>
  <si>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</si>
  <si>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</si>
  <si>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</si>
  <si>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</si>
  <si>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</si>
  <si>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</si>
  <si>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</si>
  <si>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</si>
  <si>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</si>
  <si>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</si>
  <si>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</si>
  <si>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t>6:3</t>
  </si>
  <si>
    <t>I - V</t>
  </si>
  <si>
    <t>I - VI</t>
  </si>
  <si>
    <t xml:space="preserve">I - IV </t>
  </si>
  <si>
    <t>IVa. ZWROT ŚRODKÓW PRZEKAZANYCH NA FINANSOWANIE 
        DEFICYTU BUDŻETU ŚRODKÓW EUROPEJSKICH W LATACH 
        UBIEGŁYCH</t>
  </si>
  <si>
    <t xml:space="preserve"> I - V</t>
  </si>
  <si>
    <t xml:space="preserve">x) </t>
  </si>
  <si>
    <t xml:space="preserve">                 Skarbu Państwa i transakcji swap  oraz innych tytułów płatne do końca 2021 r.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</si>
  <si>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</si>
  <si>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89 - Państwowa Komisja do spraw wyjaśniania przypadków czynności skierowanych przeciwko wolności seksualnej i obyczajności wobec małoletniego poniżej lat 15</t>
  </si>
  <si>
    <t>I - VII</t>
  </si>
  <si>
    <t xml:space="preserve"> I - VIII</t>
  </si>
  <si>
    <t>I - IX</t>
  </si>
  <si>
    <t>I - VIII</t>
  </si>
  <si>
    <t xml:space="preserve">                 Pozostałe zobowiązania płatne w latach następnych.</t>
  </si>
  <si>
    <t xml:space="preserve">1) Zmiana rezerwy o kwotę 150 000 tys. zł na podstawie polecenia Prezesa Rady Ministrów z dnia 22 czerwca 2021 r. (znak pisma: BPRM.5030.1.1.2021(2))  </t>
  </si>
  <si>
    <t xml:space="preserve">  wydanego na podstawie art. 75 ust. 1 ustawy z dnia 19 listopada 2020 r. o szczególnych rozwiązaniach służących realizacji ustawy budżetowej na rok 2021</t>
  </si>
  <si>
    <t xml:space="preserve">  w związku z utworzeniem nowej pozycji rezerwy celowej.</t>
  </si>
  <si>
    <r>
      <rPr>
        <vertAlign val="superscript"/>
        <sz val="11"/>
        <rFont val="Arial"/>
        <family val="2"/>
        <charset val="238"/>
      </rPr>
      <t>1)</t>
    </r>
    <r>
      <rPr>
        <sz val="11"/>
        <rFont val="Arial"/>
        <family val="2"/>
        <charset val="238"/>
      </rPr>
      <t xml:space="preserve"> w tym część oświatowa subwencji ogólnej za listopad 3.983.846 tys. zł</t>
    </r>
  </si>
  <si>
    <t xml:space="preserve">                 575 946 tys. zł - zobowiązania części 79 z tytułu odsetek, dyskonta i opłat od kredytów otrzymanych, wyemitowanych obligacji </t>
  </si>
  <si>
    <t xml:space="preserve">         oraz innych tytułów płatne do końca 2021 r. w kwocie  575 946 tys. zł. Pozostałe zobowiazania płatne w latach następnych.</t>
  </si>
  <si>
    <t>na dzień 31-10-2021 r.</t>
  </si>
  <si>
    <t>I - X</t>
  </si>
  <si>
    <t>ZA STYCZEŃ - PAŹDZIERNIK 2021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</si>
  <si>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grudzień </t>
    </r>
    <r>
      <rPr>
        <b/>
        <sz val="14"/>
        <color indexed="22"/>
        <rFont val="Arial"/>
        <family val="2"/>
        <charset val="238"/>
      </rPr>
      <t>2021 rok</t>
    </r>
  </si>
  <si>
    <t>I - XI</t>
  </si>
  <si>
    <t>I - XII</t>
  </si>
  <si>
    <t xml:space="preserve">I - X </t>
  </si>
  <si>
    <t xml:space="preserve"> I - XI</t>
  </si>
  <si>
    <t xml:space="preserve">*) w tym środki na rachunku wydatków, o których mowa w rozporządzeniu Rady Ministrów z dnia 28 grudnia 2020 r.  w sprawie wydatków budżetu państwa, </t>
  </si>
  <si>
    <t xml:space="preserve">    które w roku 2020 nie wygasają z upływem roku budżetowego (Dz. U. poz. 2422)</t>
  </si>
  <si>
    <t>*)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</si>
  <si>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</si>
  <si>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</si>
  <si>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</si>
  <si>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</si>
  <si>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</si>
  <si>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</si>
  <si>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</si>
  <si>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</si>
  <si>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</si>
  <si>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</si>
  <si>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</si>
  <si>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</si>
  <si>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</si>
  <si>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</si>
  <si>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</si>
  <si>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</si>
  <si>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</si>
  <si>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</si>
  <si>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</si>
  <si>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</si>
  <si>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</si>
  <si>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</si>
  <si>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</si>
  <si>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</si>
  <si>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</si>
  <si>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</si>
  <si>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</si>
  <si>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</si>
  <si>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</si>
  <si>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</si>
  <si>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</si>
  <si>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</si>
  <si>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</si>
  <si>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</si>
  <si>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</si>
  <si>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</si>
  <si>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</si>
  <si>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Program Operacyjny Rozwój Polski Wschodniej 2007-2013</t>
  </si>
  <si>
    <t>Regionalny Program Operacyjny Województwa Zachodniopomorskiego na lata 2007 - 2013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</si>
  <si>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</si>
  <si>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</si>
  <si>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</si>
  <si>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</si>
  <si>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</si>
  <si>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</si>
  <si>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</si>
  <si>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</si>
  <si>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</si>
  <si>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</si>
  <si>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</si>
  <si>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
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</si>
  <si>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</si>
  <si>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</si>
  <si>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</si>
  <si>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</si>
  <si>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</si>
  <si>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</si>
  <si>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</si>
  <si>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</si>
  <si>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</si>
  <si>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</si>
  <si>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</si>
  <si>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</si>
  <si>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</si>
  <si>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</si>
  <si>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</si>
  <si>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</si>
  <si>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Rozwój Polski Wschodniej 2007 - 2013</t>
  </si>
  <si>
    <t>Regionalny Program Operacyjny Województwa Łódzkiego na lata 2007 - 2013</t>
  </si>
  <si>
    <t>Regionalny Program Operacyjny Województwa Zachodniopomorskiego 2007 - 2013</t>
  </si>
  <si>
    <t>Program Operacyjny Infrastruktura i Środowisko 2007 - 2013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</si>
  <si>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</si>
  <si>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</si>
  <si>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</si>
  <si>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</si>
  <si>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</si>
  <si>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</si>
  <si>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</si>
  <si>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</si>
  <si>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</si>
  <si>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</si>
  <si>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</si>
  <si>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</si>
  <si>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</si>
  <si>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</si>
  <si>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</si>
  <si>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</si>
  <si>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</si>
  <si>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</si>
  <si>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</si>
  <si>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</si>
  <si>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</si>
  <si>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</si>
  <si>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</si>
  <si>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I-X 2021 r.</t>
  </si>
  <si>
    <t>Nadpłacone zwroty wydatków zwrócone przez Ministra Finansów w bieżącym roku 
i dotyczące zwrotów z lat ubiegłych</t>
  </si>
  <si>
    <t xml:space="preserve">część </t>
  </si>
  <si>
    <t>dział</t>
  </si>
  <si>
    <t>Szwajcarsko-Polski Program Współpracy</t>
  </si>
  <si>
    <t>Mechanizm Finansowy EOG 2009 - 2014</t>
  </si>
  <si>
    <t>Program Operacyjny Innowacyjna Gospodarka 2007 - 2013</t>
  </si>
  <si>
    <t>Program Operacyjny Kapitał Ludzki 2007 - 2013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</si>
  <si>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</si>
  <si>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</si>
  <si>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</si>
  <si>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</si>
  <si>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</si>
  <si>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</si>
  <si>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</si>
  <si>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Małopolski Regionalny Program Operacyjny na lata 2007 - 2013</t>
  </si>
  <si>
    <t>Regionalny Program Operacyjny Województwa Mazowieckiego na lata 2007 - 2013</t>
  </si>
  <si>
    <t>Regionalny Program Operacyjny  Województwa Mazowieckiego na lata 2014-2020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</si>
  <si>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</si>
  <si>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</si>
  <si>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</si>
  <si>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</si>
  <si>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</si>
  <si>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</si>
  <si>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</si>
  <si>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</si>
  <si>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</si>
  <si>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</si>
  <si>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Regionalny Program Operacyjny Województwa Zachodniopomorskiego na lata 2007-2013</t>
  </si>
  <si>
    <t>Regionalny Program Operacyjny Województwa Zachodniopomorskiego na lata 2014 - 2020</t>
  </si>
  <si>
    <t>Program Operacyjny Pomoc Żywnościowa 2014-2020</t>
  </si>
  <si>
    <t>Program Operacyjny Zrównoważony Rozwój Sektora Rybołówstwa i Nadbrzeżnych Obszarów Rybackich 2007 - 2013</t>
  </si>
  <si>
    <t>I - IV</t>
  </si>
  <si>
    <t>Sprawozdanie operatywne z wykonania budżetu państwa uwzględnia przepisy ustawy z dnia 1 października 2021 r. o zmianie ustawy budżetowej na rok 2021 (Dz. U. poz. 1900).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</si>
</sst>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%;;&quot;--&quot;"/>
    <numFmt numFmtId="171" formatCode="#,##0;&quot;-&quot;#,###;&quot;-&quot;"/>
    <numFmt numFmtId="172" formatCode="#,##0.00;[Red]&quot;-&quot;#,##0.00"/>
    <numFmt numFmtId="173" formatCode="#,###&quot; &quot;;&quot;-&quot;#,###&quot; &quot;;&quot;- &quot;"/>
    <numFmt numFmtId="174" formatCode="#,##0.0"/>
    <numFmt numFmtId="175" formatCode="#,###,"/>
    <numFmt numFmtId="176" formatCode="#,##0,&quot; &quot;;;&quot; -&quot;"/>
    <numFmt numFmtId="177" formatCode="#,##0,;\ \-#,###,;&quot;-&quot;"/>
    <numFmt numFmtId="178" formatCode="#,##0,&quot; &quot;"/>
    <numFmt numFmtId="179" formatCode="#,###.0,,"/>
    <numFmt numFmtId="180" formatCode="0.0%;;&quot;&quot;"/>
    <numFmt numFmtId="181" formatCode="#,##0.0_);\(#,##0.0\)"/>
    <numFmt numFmtId="182" formatCode="#,##0,;\ \-#,##0,;&quot;-&quot;"/>
    <numFmt numFmtId="183" formatCode="#,##0.0,,"/>
    <numFmt numFmtId="184" formatCode="#,##0.00_ ;\-#,##0.00\ "/>
    <numFmt numFmtId="185" formatCode="\ #,###,"/>
    <numFmt numFmtId="186" formatCode="_-* #,##0.0\ _z_ł_-;\-* #,##0.0\ _z_ł_-;_-* &quot;-&quot;?\ _z_ł_-;_-@_-"/>
    <numFmt numFmtId="187" formatCode="_-* #,##0.0000\ _z_ł_-;\-* #,##0.0000\ _z_ł_-;_-* &quot;-&quot;??\ _z_ł_-;_-@_-"/>
    <numFmt numFmtId="188" formatCode="#,0##,"/>
    <numFmt numFmtId="189" formatCode="000"/>
  </numFmts>
  <fonts count="16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0"/>
      <color rgb="FFFF0000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9"/>
      <color rgb="FFFF0000"/>
      <name val="Arial CE"/>
      <family val="2"/>
      <charset val="238"/>
    </font>
    <font>
      <b/>
      <sz val="12"/>
      <color rgb="FFFF0000"/>
      <name val="TIMES NEW ROMAN PL"/>
      <charset val="238"/>
    </font>
    <font>
      <vertAlign val="superscript"/>
      <sz val="11"/>
      <name val="Arial CE"/>
      <family val="2"/>
      <charset val="238"/>
    </font>
    <font>
      <sz val="8"/>
      <color indexed="9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b/>
      <sz val="12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b/>
      <sz val="12"/>
      <color rgb="FFFF0000"/>
      <name val="Arial CE"/>
      <charset val="238"/>
    </font>
    <font>
      <b/>
      <sz val="12"/>
      <color theme="4" tint="-0.249977111117893"/>
      <name val="Arial CE"/>
      <charset val="238"/>
    </font>
    <font>
      <b/>
      <sz val="13"/>
      <name val="Arial CE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50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2" borderId="0" applyNumberFormat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3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30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5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0" borderId="0" applyNumberFormat="0" applyBorder="0" applyAlignment="0" applyProtection="0"/>
    <xf numFmtId="0" fontId="31" fillId="10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2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7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2" fillId="18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3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19" borderId="0" applyNumberFormat="0" applyBorder="0" applyAlignment="0" applyProtection="0"/>
    <xf numFmtId="0" fontId="33" fillId="3" borderId="0" applyNumberFormat="0" applyBorder="0" applyAlignment="0" applyProtection="0"/>
    <xf numFmtId="0" fontId="34" fillId="20" borderId="1" applyNumberFormat="0" applyAlignment="0" applyProtection="0"/>
    <xf numFmtId="0" fontId="35" fillId="21" borderId="2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7" fillId="7" borderId="1" applyNumberFormat="0" applyAlignment="0" applyProtection="0"/>
    <xf numFmtId="0" fontId="36" fillId="7" borderId="1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9" fillId="20" borderId="3" applyNumberFormat="0" applyAlignment="0" applyProtection="0"/>
    <xf numFmtId="0" fontId="38" fillId="20" borderId="3" applyNumberFormat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172" fontId="42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1" fillId="4" borderId="0" applyNumberFormat="0" applyBorder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6" fillId="0" borderId="6" applyNumberFormat="0" applyFill="0" applyAlignment="0" applyProtection="0"/>
    <xf numFmtId="0" fontId="46" fillId="0" borderId="0" applyNumberFormat="0" applyFill="0" applyBorder="0" applyAlignment="0" applyProtection="0"/>
    <xf numFmtId="0" fontId="37" fillId="7" borderId="1" applyNumberFormat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8" fillId="0" borderId="7" applyNumberFormat="0" applyFill="0" applyAlignment="0" applyProtection="0"/>
    <xf numFmtId="0" fontId="47" fillId="0" borderId="7" applyNumberFormat="0" applyFill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35" fillId="21" borderId="2" applyNumberFormat="0" applyAlignment="0" applyProtection="0"/>
    <xf numFmtId="0" fontId="49" fillId="21" borderId="2" applyNumberFormat="0" applyAlignment="0" applyProtection="0"/>
    <xf numFmtId="0" fontId="48" fillId="0" borderId="7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44" fillId="0" borderId="4" applyNumberFormat="0" applyFill="0" applyAlignment="0" applyProtection="0"/>
    <xf numFmtId="0" fontId="50" fillId="0" borderId="4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45" fillId="0" borderId="5" applyNumberFormat="0" applyFill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46" fillId="0" borderId="6" applyNumberFormat="0" applyFill="0" applyAlignment="0" applyProtection="0"/>
    <xf numFmtId="0" fontId="52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165" fontId="5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0" fontId="56" fillId="0" borderId="0"/>
    <xf numFmtId="167" fontId="55" fillId="0" borderId="0"/>
    <xf numFmtId="0" fontId="56" fillId="0" borderId="0"/>
    <xf numFmtId="167" fontId="55" fillId="0" borderId="0"/>
    <xf numFmtId="0" fontId="42" fillId="0" borderId="0"/>
    <xf numFmtId="0" fontId="30" fillId="0" borderId="0"/>
    <xf numFmtId="167" fontId="55" fillId="0" borderId="0"/>
    <xf numFmtId="0" fontId="30" fillId="0" borderId="0"/>
    <xf numFmtId="0" fontId="5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6" fillId="0" borderId="0"/>
    <xf numFmtId="0" fontId="57" fillId="0" borderId="0"/>
    <xf numFmtId="0" fontId="42" fillId="0" borderId="0"/>
    <xf numFmtId="0" fontId="28" fillId="0" borderId="0"/>
    <xf numFmtId="0" fontId="57" fillId="0" borderId="0"/>
    <xf numFmtId="0" fontId="28" fillId="0" borderId="0"/>
    <xf numFmtId="0" fontId="29" fillId="0" borderId="0"/>
    <xf numFmtId="165" fontId="55" fillId="0" borderId="0"/>
    <xf numFmtId="0" fontId="30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165" fontId="55" fillId="0" borderId="0"/>
    <xf numFmtId="165" fontId="55" fillId="0" borderId="0"/>
    <xf numFmtId="165" fontId="55" fillId="0" borderId="0"/>
    <xf numFmtId="165" fontId="55" fillId="0" borderId="0" applyFill="0"/>
    <xf numFmtId="0" fontId="28" fillId="0" borderId="0"/>
    <xf numFmtId="165" fontId="55" fillId="0" borderId="0" applyFill="0"/>
    <xf numFmtId="165" fontId="55" fillId="0" borderId="0" applyFill="0"/>
    <xf numFmtId="165" fontId="55" fillId="0" borderId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6" fillId="23" borderId="8" applyNumberFormat="0" applyFon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34" fillId="20" borderId="1" applyNumberFormat="0" applyAlignment="0" applyProtection="0"/>
    <xf numFmtId="0" fontId="58" fillId="20" borderId="1" applyNumberFormat="0" applyAlignment="0" applyProtection="0"/>
    <xf numFmtId="0" fontId="39" fillId="20" borderId="3" applyNumberFormat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164" fontId="59" fillId="0" borderId="0" applyFont="0" applyFill="0" applyBorder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1" fillId="0" borderId="9" applyNumberFormat="0" applyFill="0" applyAlignment="0" applyProtection="0"/>
    <xf numFmtId="0" fontId="60" fillId="0" borderId="9" applyNumberFormat="0" applyFill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1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30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0" fontId="29" fillId="23" borderId="8" applyNumberFormat="0" applyFont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66" fillId="3" borderId="0" applyNumberFormat="0" applyBorder="0" applyAlignment="0" applyProtection="0"/>
    <xf numFmtId="0" fontId="66" fillId="3" borderId="0" applyNumberFormat="0" applyBorder="0" applyAlignment="0" applyProtection="0"/>
    <xf numFmtId="0" fontId="59" fillId="0" borderId="0"/>
    <xf numFmtId="164" fontId="59" fillId="0" borderId="0" applyFont="0" applyFill="0" applyBorder="0" applyAlignment="0" applyProtection="0"/>
    <xf numFmtId="165" fontId="55" fillId="0" borderId="0"/>
    <xf numFmtId="0" fontId="96" fillId="0" borderId="0"/>
    <xf numFmtId="9" fontId="30" fillId="0" borderId="0" applyFont="0" applyFill="0" applyBorder="0" applyAlignment="0" applyProtection="0"/>
    <xf numFmtId="0" fontId="27" fillId="0" borderId="0"/>
    <xf numFmtId="0" fontId="96" fillId="0" borderId="0"/>
    <xf numFmtId="0" fontId="28" fillId="0" borderId="0"/>
    <xf numFmtId="0" fontId="97" fillId="0" borderId="0"/>
    <xf numFmtId="0" fontId="56" fillId="0" borderId="0"/>
    <xf numFmtId="0" fontId="26" fillId="0" borderId="0"/>
    <xf numFmtId="9" fontId="26" fillId="0" borderId="0" applyFont="0" applyFill="0" applyBorder="0" applyAlignment="0" applyProtection="0"/>
    <xf numFmtId="0" fontId="99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100" fillId="0" borderId="0"/>
    <xf numFmtId="165" fontId="55" fillId="0" borderId="0"/>
    <xf numFmtId="165" fontId="55" fillId="0" borderId="0"/>
    <xf numFmtId="0" fontId="102" fillId="0" borderId="0"/>
    <xf numFmtId="0" fontId="24" fillId="0" borderId="0"/>
    <xf numFmtId="9" fontId="24" fillId="0" borderId="0" applyFont="0" applyFill="0" applyBorder="0" applyAlignment="0" applyProtection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173" fontId="55" fillId="0" borderId="0"/>
    <xf numFmtId="0" fontId="57" fillId="0" borderId="0"/>
    <xf numFmtId="173" fontId="55" fillId="0" borderId="0"/>
    <xf numFmtId="173" fontId="55" fillId="0" borderId="0"/>
    <xf numFmtId="0" fontId="42" fillId="0" borderId="0"/>
    <xf numFmtId="0" fontId="28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12" fillId="0" borderId="0"/>
    <xf numFmtId="0" fontId="56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81" fontId="55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9" fillId="0" borderId="0" applyFont="0" applyFill="0" applyBorder="0" applyAlignment="0" applyProtection="0"/>
    <xf numFmtId="6" fontId="59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56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681">
    <xf numFmtId="0" fontId="0" fillId="0" borderId="0" xfId="0"/>
    <xf numFmtId="0" fontId="67" fillId="0" borderId="0" xfId="343" applyFont="1" applyFill="1" applyAlignment="1">
      <alignment vertical="center"/>
    </xf>
    <xf numFmtId="0" fontId="68" fillId="0" borderId="0" xfId="343" applyFont="1" applyFill="1" applyAlignment="1">
      <alignment vertical="center"/>
    </xf>
    <xf numFmtId="0" fontId="67" fillId="0" borderId="0" xfId="343" applyFont="1" applyFill="1" applyAlignment="1" applyProtection="1">
      <alignment horizontal="centerContinuous" vertical="center"/>
      <protection locked="0"/>
    </xf>
    <xf numFmtId="0" fontId="68" fillId="0" borderId="0" xfId="343" applyFont="1" applyFill="1" applyAlignment="1">
      <alignment horizontal="centerContinuous" vertical="center"/>
    </xf>
    <xf numFmtId="168" fontId="68" fillId="0" borderId="0" xfId="343" applyNumberFormat="1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vertical="center"/>
    </xf>
    <xf numFmtId="168" fontId="67" fillId="0" borderId="0" xfId="343" applyNumberFormat="1" applyFont="1" applyFill="1" applyAlignment="1">
      <alignment horizontal="left" vertical="center"/>
    </xf>
    <xf numFmtId="0" fontId="67" fillId="0" borderId="0" xfId="343" applyFont="1" applyFill="1" applyAlignment="1">
      <alignment horizontal="left" vertical="center"/>
    </xf>
    <xf numFmtId="0" fontId="70" fillId="0" borderId="0" xfId="343" applyFont="1" applyFill="1" applyAlignment="1">
      <alignment horizontal="right" vertical="center"/>
    </xf>
    <xf numFmtId="0" fontId="73" fillId="0" borderId="10" xfId="343" applyFont="1" applyFill="1" applyBorder="1" applyAlignment="1">
      <alignment vertical="center"/>
    </xf>
    <xf numFmtId="0" fontId="73" fillId="0" borderId="11" xfId="343" applyFont="1" applyFill="1" applyBorder="1" applyAlignment="1">
      <alignment vertical="center"/>
    </xf>
    <xf numFmtId="0" fontId="70" fillId="0" borderId="11" xfId="343" applyFont="1" applyFill="1" applyBorder="1" applyAlignment="1">
      <alignment vertical="center"/>
    </xf>
    <xf numFmtId="0" fontId="74" fillId="0" borderId="12" xfId="343" applyFont="1" applyFill="1" applyBorder="1" applyAlignment="1">
      <alignment vertical="center"/>
    </xf>
    <xf numFmtId="0" fontId="74" fillId="0" borderId="13" xfId="343" applyFont="1" applyFill="1" applyBorder="1" applyAlignment="1">
      <alignment horizontal="left" vertical="center"/>
    </xf>
    <xf numFmtId="165" fontId="67" fillId="0" borderId="17" xfId="342" applyFont="1" applyFill="1" applyBorder="1" applyAlignment="1">
      <alignment horizontal="left" vertical="center"/>
    </xf>
    <xf numFmtId="0" fontId="68" fillId="0" borderId="18" xfId="343" applyFont="1" applyFill="1" applyBorder="1" applyAlignment="1">
      <alignment vertical="center"/>
    </xf>
    <xf numFmtId="0" fontId="68" fillId="0" borderId="0" xfId="343" applyFont="1" applyFill="1" applyBorder="1" applyAlignment="1">
      <alignment vertical="center"/>
    </xf>
    <xf numFmtId="0" fontId="74" fillId="0" borderId="0" xfId="343" applyFont="1" applyFill="1" applyBorder="1" applyAlignment="1">
      <alignment vertical="center"/>
    </xf>
    <xf numFmtId="0" fontId="74" fillId="0" borderId="19" xfId="343" applyFont="1" applyFill="1" applyBorder="1" applyAlignment="1">
      <alignment horizontal="left" vertical="center"/>
    </xf>
    <xf numFmtId="0" fontId="70" fillId="0" borderId="19" xfId="343" applyFont="1" applyFill="1" applyBorder="1" applyAlignment="1">
      <alignment horizontal="center" vertical="center"/>
    </xf>
    <xf numFmtId="0" fontId="75" fillId="0" borderId="0" xfId="343" applyFont="1" applyFill="1" applyBorder="1" applyAlignment="1" applyProtection="1">
      <alignment horizontal="left" vertical="center"/>
      <protection locked="0"/>
    </xf>
    <xf numFmtId="0" fontId="74" fillId="0" borderId="0" xfId="343" applyFont="1" applyFill="1" applyAlignment="1">
      <alignment vertical="center"/>
    </xf>
    <xf numFmtId="0" fontId="70" fillId="0" borderId="19" xfId="343" applyFont="1" applyFill="1" applyBorder="1" applyAlignment="1">
      <alignment horizontal="center" vertical="top"/>
    </xf>
    <xf numFmtId="0" fontId="70" fillId="0" borderId="21" xfId="343" applyFont="1" applyFill="1" applyBorder="1" applyAlignment="1">
      <alignment horizontal="left" vertical="center"/>
    </xf>
    <xf numFmtId="0" fontId="74" fillId="0" borderId="22" xfId="343" applyFont="1" applyFill="1" applyBorder="1" applyAlignment="1">
      <alignment vertical="center"/>
    </xf>
    <xf numFmtId="0" fontId="74" fillId="0" borderId="23" xfId="343" applyFont="1" applyFill="1" applyBorder="1" applyAlignment="1">
      <alignment vertical="center"/>
    </xf>
    <xf numFmtId="165" fontId="70" fillId="0" borderId="24" xfId="342" applyFont="1" applyFill="1" applyBorder="1" applyAlignment="1">
      <alignment vertical="center"/>
    </xf>
    <xf numFmtId="165" fontId="70" fillId="0" borderId="25" xfId="342" applyFont="1" applyFill="1" applyBorder="1" applyAlignment="1">
      <alignment vertical="center"/>
    </xf>
    <xf numFmtId="165" fontId="70" fillId="0" borderId="22" xfId="342" applyFont="1" applyFill="1" applyBorder="1" applyAlignment="1">
      <alignment vertical="center"/>
    </xf>
    <xf numFmtId="165" fontId="70" fillId="0" borderId="26" xfId="342" applyFont="1" applyFill="1" applyBorder="1" applyAlignment="1">
      <alignment vertical="center"/>
    </xf>
    <xf numFmtId="0" fontId="68" fillId="0" borderId="27" xfId="343" applyFont="1" applyFill="1" applyBorder="1" applyAlignment="1">
      <alignment vertical="center"/>
    </xf>
    <xf numFmtId="0" fontId="68" fillId="0" borderId="28" xfId="343" applyFont="1" applyFill="1" applyBorder="1" applyAlignment="1">
      <alignment vertical="center"/>
    </xf>
    <xf numFmtId="0" fontId="76" fillId="0" borderId="28" xfId="343" applyFont="1" applyFill="1" applyBorder="1" applyAlignment="1">
      <alignment horizontal="centerContinuous" vertical="center"/>
    </xf>
    <xf numFmtId="0" fontId="76" fillId="0" borderId="29" xfId="343" applyFont="1" applyFill="1" applyBorder="1" applyAlignment="1">
      <alignment horizontal="centerContinuous" vertical="center"/>
    </xf>
    <xf numFmtId="0" fontId="76" fillId="0" borderId="27" xfId="343" applyFont="1" applyFill="1" applyBorder="1" applyAlignment="1">
      <alignment horizontal="center" vertical="center"/>
    </xf>
    <xf numFmtId="165" fontId="72" fillId="0" borderId="30" xfId="342" applyFont="1" applyFill="1" applyBorder="1" applyAlignment="1">
      <alignment horizontal="center" vertical="center"/>
    </xf>
    <xf numFmtId="165" fontId="72" fillId="0" borderId="31" xfId="342" applyFont="1" applyFill="1" applyBorder="1" applyAlignment="1">
      <alignment horizontal="center" vertical="center"/>
    </xf>
    <xf numFmtId="165" fontId="72" fillId="0" borderId="32" xfId="342" applyFont="1" applyFill="1" applyBorder="1" applyAlignment="1">
      <alignment horizontal="center" vertical="center"/>
    </xf>
    <xf numFmtId="165" fontId="72" fillId="0" borderId="33" xfId="342" applyFont="1" applyFill="1" applyBorder="1" applyAlignment="1">
      <alignment horizontal="center" vertical="center"/>
    </xf>
    <xf numFmtId="165" fontId="72" fillId="0" borderId="34" xfId="342" applyFont="1" applyFill="1" applyBorder="1" applyAlignment="1">
      <alignment horizontal="center" vertical="center"/>
    </xf>
    <xf numFmtId="0" fontId="67" fillId="0" borderId="0" xfId="343" applyFont="1" applyFill="1" applyBorder="1" applyAlignment="1" applyProtection="1">
      <alignment horizontal="left"/>
    </xf>
    <xf numFmtId="0" fontId="70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8" fillId="0" borderId="0" xfId="343" applyFont="1" applyFill="1"/>
    <xf numFmtId="0" fontId="67" fillId="0" borderId="0" xfId="343" quotePrefix="1" applyFont="1" applyFill="1" applyBorder="1" applyAlignment="1" applyProtection="1">
      <alignment horizontal="left"/>
    </xf>
    <xf numFmtId="0" fontId="70" fillId="0" borderId="35" xfId="343" applyFont="1" applyFill="1" applyBorder="1" applyAlignment="1">
      <alignment horizontal="centerContinuous" vertical="center"/>
    </xf>
    <xf numFmtId="165" fontId="78" fillId="0" borderId="0" xfId="342" applyFont="1" applyFill="1" applyBorder="1" applyAlignment="1" applyProtection="1">
      <alignment horizontal="right"/>
    </xf>
    <xf numFmtId="0" fontId="68" fillId="0" borderId="36" xfId="343" applyFont="1" applyFill="1" applyBorder="1" applyAlignment="1">
      <alignment vertical="center"/>
    </xf>
    <xf numFmtId="0" fontId="68" fillId="0" borderId="29" xfId="343" applyFont="1" applyFill="1" applyBorder="1" applyAlignment="1">
      <alignment vertical="center"/>
    </xf>
    <xf numFmtId="0" fontId="67" fillId="0" borderId="29" xfId="343" quotePrefix="1" applyFont="1" applyFill="1" applyBorder="1" applyAlignment="1" applyProtection="1">
      <alignment horizontal="left"/>
    </xf>
    <xf numFmtId="0" fontId="68" fillId="0" borderId="18" xfId="343" quotePrefix="1" applyFont="1" applyFill="1" applyBorder="1" applyAlignment="1">
      <alignment horizontal="right"/>
    </xf>
    <xf numFmtId="0" fontId="68" fillId="0" borderId="0" xfId="343" applyFont="1" applyFill="1" applyBorder="1" applyAlignment="1"/>
    <xf numFmtId="1" fontId="68" fillId="0" borderId="0" xfId="343" applyNumberFormat="1" applyFont="1" applyFill="1" applyBorder="1"/>
    <xf numFmtId="0" fontId="73" fillId="0" borderId="14" xfId="343" applyFont="1" applyFill="1" applyBorder="1" applyAlignment="1">
      <alignment horizontal="centerContinuous"/>
    </xf>
    <xf numFmtId="171" fontId="79" fillId="0" borderId="0" xfId="343" applyNumberFormat="1" applyFont="1" applyFill="1" applyBorder="1" applyAlignment="1" applyProtection="1">
      <alignment vertical="center"/>
    </xf>
    <xf numFmtId="0" fontId="68" fillId="0" borderId="18" xfId="343" applyFont="1" applyFill="1" applyBorder="1" applyAlignment="1">
      <alignment horizontal="right"/>
    </xf>
    <xf numFmtId="0" fontId="73" fillId="0" borderId="35" xfId="343" applyFont="1" applyFill="1" applyBorder="1" applyAlignment="1">
      <alignment horizontal="centerContinuous"/>
    </xf>
    <xf numFmtId="0" fontId="68" fillId="0" borderId="36" xfId="343" applyFont="1" applyFill="1" applyBorder="1" applyAlignment="1">
      <alignment horizontal="right"/>
    </xf>
    <xf numFmtId="0" fontId="68" fillId="0" borderId="29" xfId="343" applyFont="1" applyFill="1" applyBorder="1" applyAlignment="1"/>
    <xf numFmtId="1" fontId="68" fillId="0" borderId="29" xfId="343" applyNumberFormat="1" applyFont="1" applyFill="1" applyBorder="1"/>
    <xf numFmtId="0" fontId="73" fillId="0" borderId="37" xfId="343" applyFont="1" applyFill="1" applyBorder="1" applyAlignment="1">
      <alignment horizontal="centerContinuous"/>
    </xf>
    <xf numFmtId="0" fontId="73" fillId="0" borderId="38" xfId="343" applyFont="1" applyFill="1" applyBorder="1" applyAlignment="1">
      <alignment horizontal="centerContinuous"/>
    </xf>
    <xf numFmtId="0" fontId="73" fillId="0" borderId="39" xfId="343" applyFont="1" applyFill="1" applyBorder="1" applyAlignment="1">
      <alignment horizontal="centerContinuous"/>
    </xf>
    <xf numFmtId="0" fontId="73" fillId="0" borderId="40" xfId="343" applyFont="1" applyFill="1" applyBorder="1" applyAlignment="1">
      <alignment horizontal="centerContinuous"/>
    </xf>
    <xf numFmtId="0" fontId="73" fillId="0" borderId="41" xfId="343" applyFont="1" applyFill="1" applyBorder="1" applyAlignment="1">
      <alignment horizontal="centerContinuous"/>
    </xf>
    <xf numFmtId="0" fontId="68" fillId="0" borderId="0" xfId="343" quotePrefix="1" applyFont="1" applyFill="1" applyBorder="1" applyAlignment="1"/>
    <xf numFmtId="0" fontId="69" fillId="0" borderId="0" xfId="343" applyFont="1" applyFill="1" applyBorder="1" applyAlignment="1"/>
    <xf numFmtId="0" fontId="69" fillId="0" borderId="18" xfId="343" applyFont="1" applyFill="1" applyBorder="1" applyAlignment="1">
      <alignment horizontal="right"/>
    </xf>
    <xf numFmtId="0" fontId="68" fillId="0" borderId="18" xfId="343" quotePrefix="1" applyNumberFormat="1" applyFont="1" applyFill="1" applyBorder="1" applyAlignment="1">
      <alignment horizontal="right"/>
    </xf>
    <xf numFmtId="0" fontId="68" fillId="0" borderId="18" xfId="343" quotePrefix="1" applyFont="1" applyFill="1" applyBorder="1" applyAlignment="1"/>
    <xf numFmtId="0" fontId="68" fillId="0" borderId="11" xfId="343" applyFont="1" applyFill="1" applyBorder="1" applyAlignment="1"/>
    <xf numFmtId="0" fontId="68" fillId="0" borderId="0" xfId="0" applyFont="1"/>
    <xf numFmtId="165" fontId="67" fillId="0" borderId="0" xfId="340" applyFont="1" applyAlignment="1" applyProtection="1">
      <alignment horizontal="left"/>
    </xf>
    <xf numFmtId="165" fontId="68" fillId="0" borderId="0" xfId="340" applyFont="1"/>
    <xf numFmtId="165" fontId="84" fillId="0" borderId="0" xfId="340" applyFont="1"/>
    <xf numFmtId="165" fontId="85" fillId="0" borderId="0" xfId="340" applyFont="1"/>
    <xf numFmtId="165" fontId="86" fillId="0" borderId="0" xfId="340" applyFont="1" applyAlignment="1" applyProtection="1">
      <alignment horizontal="centerContinuous"/>
    </xf>
    <xf numFmtId="165" fontId="85" fillId="0" borderId="0" xfId="340" applyFont="1" applyAlignment="1">
      <alignment horizontal="centerContinuous"/>
    </xf>
    <xf numFmtId="165" fontId="85" fillId="0" borderId="29" xfId="340" applyFont="1" applyBorder="1"/>
    <xf numFmtId="165" fontId="70" fillId="0" borderId="0" xfId="340" applyFont="1" applyAlignment="1" applyProtection="1">
      <alignment horizontal="right"/>
    </xf>
    <xf numFmtId="165" fontId="85" fillId="0" borderId="15" xfId="340" applyFont="1" applyBorder="1"/>
    <xf numFmtId="165" fontId="70" fillId="0" borderId="15" xfId="340" applyFont="1" applyBorder="1" applyAlignment="1">
      <alignment horizontal="center"/>
    </xf>
    <xf numFmtId="165" fontId="70" fillId="0" borderId="20" xfId="340" applyFont="1" applyBorder="1" applyAlignment="1">
      <alignment horizontal="center"/>
    </xf>
    <xf numFmtId="165" fontId="70" fillId="0" borderId="20" xfId="340" applyFont="1" applyBorder="1" applyAlignment="1" applyProtection="1">
      <alignment horizontal="center" vertical="center"/>
    </xf>
    <xf numFmtId="165" fontId="85" fillId="0" borderId="23" xfId="340" applyFont="1" applyBorder="1"/>
    <xf numFmtId="165" fontId="70" fillId="0" borderId="23" xfId="340" applyFont="1" applyBorder="1" applyAlignment="1" applyProtection="1">
      <alignment horizontal="center" vertical="center"/>
    </xf>
    <xf numFmtId="165" fontId="85" fillId="0" borderId="0" xfId="340" applyFont="1" applyAlignment="1">
      <alignment horizontal="center" vertical="center"/>
    </xf>
    <xf numFmtId="165" fontId="85" fillId="0" borderId="0" xfId="340" applyFont="1" applyBorder="1"/>
    <xf numFmtId="4" fontId="85" fillId="0" borderId="0" xfId="340" applyNumberFormat="1" applyFont="1"/>
    <xf numFmtId="165" fontId="67" fillId="0" borderId="0" xfId="341" applyFont="1" applyAlignment="1" applyProtection="1">
      <alignment horizontal="left"/>
    </xf>
    <xf numFmtId="165" fontId="68" fillId="0" borderId="0" xfId="341" applyFont="1"/>
    <xf numFmtId="165" fontId="67" fillId="0" borderId="0" xfId="341" applyFont="1" applyAlignment="1" applyProtection="1">
      <alignment horizontal="centerContinuous"/>
    </xf>
    <xf numFmtId="165" fontId="68" fillId="0" borderId="0" xfId="341" applyFont="1" applyAlignment="1">
      <alignment horizontal="centerContinuous"/>
    </xf>
    <xf numFmtId="165" fontId="70" fillId="0" borderId="0" xfId="341" applyFont="1" applyAlignment="1" applyProtection="1">
      <alignment horizontal="right"/>
    </xf>
    <xf numFmtId="165" fontId="73" fillId="0" borderId="15" xfId="341" applyFont="1" applyBorder="1"/>
    <xf numFmtId="165" fontId="70" fillId="0" borderId="39" xfId="341" applyFont="1" applyBorder="1" applyAlignment="1">
      <alignment horizontal="center"/>
    </xf>
    <xf numFmtId="165" fontId="70" fillId="0" borderId="43" xfId="341" applyFont="1" applyBorder="1" applyAlignment="1">
      <alignment vertical="center"/>
    </xf>
    <xf numFmtId="165" fontId="70" fillId="0" borderId="20" xfId="341" applyFont="1" applyBorder="1" applyAlignment="1">
      <alignment horizontal="center"/>
    </xf>
    <xf numFmtId="165" fontId="70" fillId="0" borderId="38" xfId="341" applyFont="1" applyBorder="1" applyAlignment="1" applyProtection="1">
      <alignment horizontal="center" vertical="center"/>
    </xf>
    <xf numFmtId="165" fontId="70" fillId="0" borderId="35" xfId="341" applyFont="1" applyBorder="1" applyAlignment="1" applyProtection="1">
      <alignment horizontal="centerContinuous" vertical="center"/>
    </xf>
    <xf numFmtId="165" fontId="73" fillId="0" borderId="23" xfId="341" applyFont="1" applyBorder="1"/>
    <xf numFmtId="165" fontId="70" fillId="0" borderId="40" xfId="341" applyFont="1" applyBorder="1" applyAlignment="1">
      <alignment horizontal="center"/>
    </xf>
    <xf numFmtId="165" fontId="70" fillId="0" borderId="22" xfId="341" applyFont="1" applyBorder="1" applyAlignment="1">
      <alignment vertical="center"/>
    </xf>
    <xf numFmtId="165" fontId="72" fillId="0" borderId="23" xfId="341" applyFont="1" applyBorder="1" applyAlignment="1">
      <alignment horizontal="center" vertical="center"/>
    </xf>
    <xf numFmtId="165" fontId="72" fillId="0" borderId="40" xfId="341" quotePrefix="1" applyFont="1" applyBorder="1" applyAlignment="1" applyProtection="1">
      <alignment horizontal="center" vertical="center"/>
    </xf>
    <xf numFmtId="165" fontId="72" fillId="0" borderId="22" xfId="341" applyFont="1" applyBorder="1" applyAlignment="1" applyProtection="1">
      <alignment horizontal="center" vertical="center"/>
    </xf>
    <xf numFmtId="165" fontId="68" fillId="0" borderId="0" xfId="341" applyFont="1" applyAlignment="1">
      <alignment horizontal="center" vertical="center"/>
    </xf>
    <xf numFmtId="165" fontId="67" fillId="0" borderId="15" xfId="341" applyFont="1" applyBorder="1" applyAlignment="1" applyProtection="1">
      <alignment horizontal="left"/>
    </xf>
    <xf numFmtId="1" fontId="68" fillId="0" borderId="20" xfId="341" applyNumberFormat="1" applyFont="1" applyBorder="1"/>
    <xf numFmtId="1" fontId="68" fillId="0" borderId="23" xfId="341" applyNumberFormat="1" applyFont="1" applyBorder="1"/>
    <xf numFmtId="165" fontId="67" fillId="0" borderId="0" xfId="345" applyFont="1" applyFill="1" applyAlignment="1">
      <alignment horizontal="left" vertical="center"/>
    </xf>
    <xf numFmtId="165" fontId="67" fillId="0" borderId="0" xfId="345" applyFont="1" applyFill="1" applyAlignment="1">
      <alignment vertical="center"/>
    </xf>
    <xf numFmtId="165" fontId="68" fillId="0" borderId="0" xfId="345" applyFont="1" applyFill="1" applyAlignment="1">
      <alignment vertical="center"/>
    </xf>
    <xf numFmtId="165" fontId="67" fillId="0" borderId="0" xfId="345" applyFont="1" applyFill="1" applyAlignment="1" applyProtection="1">
      <alignment horizontal="centerContinuous" vertical="center"/>
      <protection locked="0"/>
    </xf>
    <xf numFmtId="165" fontId="67" fillId="0" borderId="0" xfId="345" applyFont="1" applyFill="1" applyAlignment="1">
      <alignment horizontal="centerContinuous" vertical="center"/>
    </xf>
    <xf numFmtId="165" fontId="67" fillId="0" borderId="0" xfId="345" applyFont="1" applyFill="1" applyBorder="1" applyAlignment="1">
      <alignment vertical="center"/>
    </xf>
    <xf numFmtId="165" fontId="70" fillId="0" borderId="0" xfId="345" applyFont="1" applyFill="1" applyAlignment="1">
      <alignment horizontal="right" vertical="center"/>
    </xf>
    <xf numFmtId="165" fontId="67" fillId="0" borderId="10" xfId="345" applyFont="1" applyFill="1" applyBorder="1" applyAlignment="1">
      <alignment vertical="center"/>
    </xf>
    <xf numFmtId="165" fontId="74" fillId="0" borderId="11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74" fillId="0" borderId="0" xfId="345" applyFont="1" applyFill="1" applyBorder="1" applyAlignment="1">
      <alignment horizontal="left" vertical="center"/>
    </xf>
    <xf numFmtId="165" fontId="74" fillId="0" borderId="18" xfId="345" applyFont="1" applyFill="1" applyBorder="1" applyAlignment="1">
      <alignment vertical="center"/>
    </xf>
    <xf numFmtId="165" fontId="74" fillId="0" borderId="0" xfId="345" applyFont="1" applyFill="1" applyBorder="1" applyAlignment="1">
      <alignment vertical="center"/>
    </xf>
    <xf numFmtId="165" fontId="75" fillId="0" borderId="0" xfId="345" applyFont="1" applyFill="1" applyBorder="1" applyAlignment="1" applyProtection="1">
      <alignment horizontal="left" vertical="center"/>
      <protection locked="0"/>
    </xf>
    <xf numFmtId="165" fontId="67" fillId="0" borderId="18" xfId="345" applyFont="1" applyFill="1" applyBorder="1" applyAlignment="1">
      <alignment horizontal="center" vertical="center"/>
    </xf>
    <xf numFmtId="165" fontId="67" fillId="0" borderId="0" xfId="345" applyFont="1" applyFill="1" applyBorder="1" applyAlignment="1">
      <alignment horizontal="center" vertical="center"/>
    </xf>
    <xf numFmtId="165" fontId="74" fillId="0" borderId="18" xfId="345" applyFont="1" applyFill="1" applyBorder="1" applyAlignment="1">
      <alignment horizontal="left" vertical="center"/>
    </xf>
    <xf numFmtId="165" fontId="74" fillId="0" borderId="35" xfId="345" applyFont="1" applyFill="1" applyBorder="1" applyAlignment="1">
      <alignment vertical="center"/>
    </xf>
    <xf numFmtId="165" fontId="70" fillId="0" borderId="24" xfId="342" applyFont="1" applyFill="1" applyBorder="1" applyAlignment="1">
      <alignment horizontal="centerContinuous" vertical="center"/>
    </xf>
    <xf numFmtId="165" fontId="72" fillId="0" borderId="27" xfId="344" applyFont="1" applyFill="1" applyBorder="1" applyAlignment="1">
      <alignment horizontal="centerContinuous" vertical="center"/>
    </xf>
    <xf numFmtId="165" fontId="72" fillId="0" borderId="28" xfId="344" applyFont="1" applyFill="1" applyBorder="1" applyAlignment="1">
      <alignment horizontal="centerContinuous" vertical="center"/>
    </xf>
    <xf numFmtId="165" fontId="72" fillId="0" borderId="45" xfId="344" applyFont="1" applyFill="1" applyBorder="1" applyAlignment="1">
      <alignment horizontal="centerContinuous" vertical="center"/>
    </xf>
    <xf numFmtId="165" fontId="72" fillId="0" borderId="34" xfId="342" applyFont="1" applyFill="1" applyBorder="1" applyAlignment="1">
      <alignment horizontal="centerContinuous" vertical="center"/>
    </xf>
    <xf numFmtId="165" fontId="67" fillId="0" borderId="18" xfId="345" applyFont="1" applyFill="1" applyBorder="1" applyAlignment="1" applyProtection="1">
      <alignment horizontal="left"/>
    </xf>
    <xf numFmtId="165" fontId="67" fillId="0" borderId="0" xfId="345" applyFont="1" applyFill="1" applyBorder="1" applyAlignment="1" applyProtection="1">
      <alignment horizontal="left"/>
    </xf>
    <xf numFmtId="165" fontId="70" fillId="0" borderId="35" xfId="345" applyFont="1" applyFill="1" applyBorder="1" applyAlignment="1">
      <alignment horizontal="centerContinuous" vertical="center"/>
    </xf>
    <xf numFmtId="165" fontId="68" fillId="0" borderId="0" xfId="345" applyFont="1" applyFill="1"/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70" fillId="0" borderId="37" xfId="345" applyFont="1" applyFill="1" applyBorder="1" applyAlignment="1">
      <alignment horizontal="centerContinuous" vertical="center"/>
    </xf>
    <xf numFmtId="165" fontId="68" fillId="0" borderId="18" xfId="345" quotePrefix="1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</xf>
    <xf numFmtId="1" fontId="68" fillId="0" borderId="0" xfId="345" applyNumberFormat="1" applyFont="1" applyFill="1" applyBorder="1"/>
    <xf numFmtId="165" fontId="73" fillId="0" borderId="38" xfId="345" applyFont="1" applyFill="1" applyBorder="1" applyAlignment="1">
      <alignment horizontal="centerContinuous"/>
    </xf>
    <xf numFmtId="165" fontId="68" fillId="0" borderId="36" xfId="345" quotePrefix="1" applyFont="1" applyFill="1" applyBorder="1" applyAlignment="1" applyProtection="1">
      <alignment horizontal="left"/>
    </xf>
    <xf numFmtId="165" fontId="68" fillId="0" borderId="29" xfId="345" quotePrefix="1" applyFont="1" applyFill="1" applyBorder="1" applyAlignment="1" applyProtection="1">
      <alignment horizontal="left"/>
    </xf>
    <xf numFmtId="165" fontId="73" fillId="0" borderId="40" xfId="345" applyFont="1" applyFill="1" applyBorder="1" applyAlignment="1">
      <alignment horizontal="centerContinuous"/>
    </xf>
    <xf numFmtId="165" fontId="68" fillId="0" borderId="0" xfId="345" applyFont="1" applyFill="1" applyBorder="1" applyAlignment="1">
      <alignment vertical="center"/>
    </xf>
    <xf numFmtId="1" fontId="68" fillId="0" borderId="11" xfId="345" applyNumberFormat="1" applyFont="1" applyFill="1" applyBorder="1"/>
    <xf numFmtId="165" fontId="73" fillId="0" borderId="39" xfId="345" applyFont="1" applyFill="1" applyBorder="1" applyAlignment="1">
      <alignment horizontal="centerContinuous"/>
    </xf>
    <xf numFmtId="165" fontId="68" fillId="0" borderId="18" xfId="345" applyFont="1" applyFill="1" applyBorder="1" applyAlignment="1" applyProtection="1">
      <alignment horizontal="left"/>
    </xf>
    <xf numFmtId="165" fontId="73" fillId="0" borderId="41" xfId="345" applyFont="1" applyFill="1" applyBorder="1" applyAlignment="1">
      <alignment horizontal="centerContinuous"/>
    </xf>
    <xf numFmtId="1" fontId="68" fillId="0" borderId="29" xfId="345" applyNumberFormat="1" applyFont="1" applyFill="1" applyBorder="1"/>
    <xf numFmtId="165" fontId="68" fillId="0" borderId="10" xfId="345" quotePrefix="1" applyFont="1" applyFill="1" applyBorder="1" applyAlignment="1" applyProtection="1">
      <alignment horizontal="left"/>
    </xf>
    <xf numFmtId="165" fontId="68" fillId="0" borderId="11" xfId="345" quotePrefix="1" applyFont="1" applyFill="1" applyBorder="1" applyAlignment="1" applyProtection="1">
      <alignment horizontal="left"/>
    </xf>
    <xf numFmtId="165" fontId="73" fillId="0" borderId="46" xfId="345" applyFont="1" applyFill="1" applyBorder="1" applyAlignment="1">
      <alignment horizontal="centerContinuous"/>
    </xf>
    <xf numFmtId="165" fontId="68" fillId="0" borderId="36" xfId="345" applyFont="1" applyFill="1" applyBorder="1" applyAlignment="1" applyProtection="1">
      <alignment horizontal="left"/>
    </xf>
    <xf numFmtId="165" fontId="68" fillId="0" borderId="29" xfId="345" applyFont="1" applyFill="1" applyBorder="1" applyAlignment="1" applyProtection="1">
      <alignment horizontal="left"/>
    </xf>
    <xf numFmtId="165" fontId="68" fillId="0" borderId="0" xfId="345" quotePrefix="1" applyFont="1" applyFill="1" applyBorder="1" applyAlignment="1" applyProtection="1">
      <alignment horizontal="left"/>
      <protection locked="0"/>
    </xf>
    <xf numFmtId="165" fontId="68" fillId="0" borderId="0" xfId="345" applyFont="1" applyFill="1" applyBorder="1" applyAlignment="1" applyProtection="1">
      <alignment horizontal="left"/>
      <protection locked="0"/>
    </xf>
    <xf numFmtId="165" fontId="68" fillId="0" borderId="29" xfId="345" quotePrefix="1" applyFont="1" applyFill="1" applyBorder="1" applyAlignment="1" applyProtection="1">
      <alignment horizontal="left"/>
      <protection locked="0"/>
    </xf>
    <xf numFmtId="165" fontId="89" fillId="0" borderId="0" xfId="345" applyFont="1" applyFill="1" applyAlignment="1">
      <alignment vertical="center"/>
    </xf>
    <xf numFmtId="1" fontId="68" fillId="0" borderId="10" xfId="343" applyNumberFormat="1" applyFont="1" applyFill="1" applyBorder="1"/>
    <xf numFmtId="170" fontId="79" fillId="0" borderId="0" xfId="343" applyNumberFormat="1" applyFont="1" applyFill="1" applyBorder="1" applyAlignment="1" applyProtection="1">
      <alignment horizontal="right" vertical="center"/>
    </xf>
    <xf numFmtId="170" fontId="79" fillId="0" borderId="29" xfId="343" applyNumberFormat="1" applyFont="1" applyFill="1" applyBorder="1" applyAlignment="1" applyProtection="1">
      <alignment horizontal="right" vertical="center"/>
    </xf>
    <xf numFmtId="165" fontId="67" fillId="0" borderId="0" xfId="339" applyFont="1" applyAlignment="1" applyProtection="1">
      <alignment horizontal="left"/>
    </xf>
    <xf numFmtId="0" fontId="67" fillId="0" borderId="0" xfId="449" applyFont="1" applyAlignment="1"/>
    <xf numFmtId="3" fontId="68" fillId="0" borderId="0" xfId="449" applyNumberFormat="1" applyFont="1" applyAlignment="1"/>
    <xf numFmtId="3" fontId="68" fillId="0" borderId="0" xfId="449" applyNumberFormat="1" applyFont="1"/>
    <xf numFmtId="0" fontId="56" fillId="0" borderId="0" xfId="449" applyFont="1"/>
    <xf numFmtId="0" fontId="68" fillId="0" borderId="0" xfId="449" quotePrefix="1" applyFont="1" applyAlignment="1"/>
    <xf numFmtId="0" fontId="67" fillId="0" borderId="0" xfId="449" applyFont="1" applyAlignment="1">
      <alignment horizontal="centerContinuous" vertical="center"/>
    </xf>
    <xf numFmtId="0" fontId="68" fillId="0" borderId="0" xfId="449" quotePrefix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68" fillId="0" borderId="0" xfId="449" applyFont="1"/>
    <xf numFmtId="3" fontId="68" fillId="0" borderId="29" xfId="449" applyNumberFormat="1" applyFont="1" applyBorder="1"/>
    <xf numFmtId="3" fontId="67" fillId="0" borderId="0" xfId="449" applyNumberFormat="1" applyFont="1" applyAlignment="1">
      <alignment horizontal="centerContinuous"/>
    </xf>
    <xf numFmtId="3" fontId="70" fillId="0" borderId="0" xfId="449" applyNumberFormat="1" applyFont="1" applyAlignment="1">
      <alignment horizontal="centerContinuous"/>
    </xf>
    <xf numFmtId="0" fontId="73" fillId="0" borderId="15" xfId="449" applyFont="1" applyBorder="1"/>
    <xf numFmtId="0" fontId="70" fillId="0" borderId="15" xfId="449" applyFont="1" applyBorder="1" applyAlignment="1">
      <alignment horizontal="centerContinuous" vertical="top"/>
    </xf>
    <xf numFmtId="3" fontId="70" fillId="0" borderId="29" xfId="449" applyNumberFormat="1" applyFont="1" applyBorder="1" applyAlignment="1">
      <alignment horizontal="centerContinuous" vertical="top"/>
    </xf>
    <xf numFmtId="3" fontId="70" fillId="0" borderId="28" xfId="449" applyNumberFormat="1" applyFont="1" applyBorder="1" applyAlignment="1">
      <alignment horizontal="centerContinuous"/>
    </xf>
    <xf numFmtId="3" fontId="70" fillId="0" borderId="45" xfId="449" applyNumberFormat="1" applyFont="1" applyBorder="1" applyAlignment="1">
      <alignment horizontal="centerContinuous"/>
    </xf>
    <xf numFmtId="3" fontId="70" fillId="0" borderId="28" xfId="449" applyNumberFormat="1" applyFont="1" applyBorder="1" applyAlignment="1">
      <alignment horizontal="centerContinuous" vertical="top"/>
    </xf>
    <xf numFmtId="0" fontId="70" fillId="0" borderId="20" xfId="449" applyFont="1" applyBorder="1" applyAlignment="1">
      <alignment horizontal="center"/>
    </xf>
    <xf numFmtId="0" fontId="70" fillId="0" borderId="20" xfId="449" applyFont="1" applyBorder="1" applyAlignment="1">
      <alignment horizontal="centerContinuous"/>
    </xf>
    <xf numFmtId="3" fontId="70" fillId="0" borderId="35" xfId="449" applyNumberFormat="1" applyFont="1" applyBorder="1" applyAlignment="1">
      <alignment horizontal="center"/>
    </xf>
    <xf numFmtId="3" fontId="70" fillId="0" borderId="35" xfId="449" quotePrefix="1" applyNumberFormat="1" applyFont="1" applyBorder="1" applyAlignment="1">
      <alignment horizontal="center"/>
    </xf>
    <xf numFmtId="0" fontId="70" fillId="0" borderId="23" xfId="449" applyFont="1" applyBorder="1"/>
    <xf numFmtId="0" fontId="70" fillId="0" borderId="23" xfId="449" applyFont="1" applyBorder="1" applyAlignment="1">
      <alignment horizontal="centerContinuous"/>
    </xf>
    <xf numFmtId="0" fontId="74" fillId="0" borderId="0" xfId="449" applyFont="1"/>
    <xf numFmtId="0" fontId="72" fillId="0" borderId="23" xfId="449" quotePrefix="1" applyFont="1" applyBorder="1" applyAlignment="1">
      <alignment horizontal="center" vertical="center"/>
    </xf>
    <xf numFmtId="0" fontId="72" fillId="0" borderId="42" xfId="449" quotePrefix="1" applyFont="1" applyBorder="1" applyAlignment="1">
      <alignment horizontal="center" vertical="center"/>
    </xf>
    <xf numFmtId="3" fontId="72" fillId="0" borderId="45" xfId="449" quotePrefix="1" applyNumberFormat="1" applyFont="1" applyBorder="1" applyAlignment="1">
      <alignment horizontal="center" vertical="center"/>
    </xf>
    <xf numFmtId="0" fontId="56" fillId="0" borderId="0" xfId="449" applyFont="1" applyAlignment="1">
      <alignment horizontal="center" vertical="center"/>
    </xf>
    <xf numFmtId="0" fontId="67" fillId="0" borderId="23" xfId="449" applyFont="1" applyBorder="1"/>
    <xf numFmtId="0" fontId="67" fillId="0" borderId="42" xfId="449" applyFont="1" applyBorder="1"/>
    <xf numFmtId="3" fontId="74" fillId="0" borderId="0" xfId="449" applyNumberFormat="1" applyFont="1" applyBorder="1"/>
    <xf numFmtId="0" fontId="67" fillId="0" borderId="15" xfId="449" applyFont="1" applyBorder="1"/>
    <xf numFmtId="0" fontId="67" fillId="0" borderId="23" xfId="449" quotePrefix="1" applyFont="1" applyBorder="1"/>
    <xf numFmtId="0" fontId="67" fillId="0" borderId="20" xfId="449" applyFont="1" applyBorder="1"/>
    <xf numFmtId="0" fontId="68" fillId="0" borderId="20" xfId="449" quotePrefix="1" applyFont="1" applyBorder="1"/>
    <xf numFmtId="0" fontId="73" fillId="0" borderId="20" xfId="449" quotePrefix="1" applyFont="1" applyBorder="1"/>
    <xf numFmtId="0" fontId="68" fillId="0" borderId="23" xfId="449" applyFont="1" applyBorder="1"/>
    <xf numFmtId="165" fontId="74" fillId="0" borderId="0" xfId="339" applyFont="1" applyAlignment="1" applyProtection="1">
      <alignment horizontal="left"/>
    </xf>
    <xf numFmtId="165" fontId="56" fillId="0" borderId="0" xfId="339" applyFont="1"/>
    <xf numFmtId="165" fontId="67" fillId="0" borderId="0" xfId="339" applyFont="1" applyAlignment="1" applyProtection="1">
      <alignment horizontal="centerContinuous"/>
    </xf>
    <xf numFmtId="165" fontId="74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right"/>
    </xf>
    <xf numFmtId="165" fontId="68" fillId="0" borderId="16" xfId="339" applyFont="1" applyBorder="1"/>
    <xf numFmtId="0" fontId="67" fillId="0" borderId="0" xfId="449" quotePrefix="1" applyFont="1" applyFill="1" applyBorder="1"/>
    <xf numFmtId="165" fontId="74" fillId="0" borderId="0" xfId="339" applyFont="1" applyFill="1"/>
    <xf numFmtId="165" fontId="56" fillId="0" borderId="0" xfId="339" applyFont="1" applyFill="1"/>
    <xf numFmtId="165" fontId="70" fillId="0" borderId="21" xfId="339" applyFont="1" applyBorder="1" applyAlignment="1" applyProtection="1">
      <alignment horizontal="center"/>
    </xf>
    <xf numFmtId="165" fontId="70" fillId="0" borderId="17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center"/>
    </xf>
    <xf numFmtId="165" fontId="70" fillId="0" borderId="35" xfId="339" applyFont="1" applyBorder="1" applyAlignment="1" applyProtection="1">
      <alignment horizontal="left"/>
    </xf>
    <xf numFmtId="165" fontId="70" fillId="0" borderId="15" xfId="339" applyFont="1" applyBorder="1" applyAlignment="1" applyProtection="1">
      <alignment horizontal="left"/>
    </xf>
    <xf numFmtId="165" fontId="67" fillId="0" borderId="25" xfId="339" applyFont="1" applyBorder="1"/>
    <xf numFmtId="165" fontId="70" fillId="0" borderId="26" xfId="339" applyFont="1" applyBorder="1" applyAlignment="1">
      <alignment horizontal="center"/>
    </xf>
    <xf numFmtId="0" fontId="70" fillId="0" borderId="22" xfId="339" quotePrefix="1" applyNumberFormat="1" applyFont="1" applyBorder="1" applyAlignment="1" applyProtection="1">
      <alignment horizontal="center"/>
    </xf>
    <xf numFmtId="165" fontId="70" fillId="0" borderId="23" xfId="339" quotePrefix="1" applyFont="1" applyBorder="1" applyAlignment="1" applyProtection="1">
      <alignment horizontal="center"/>
    </xf>
    <xf numFmtId="165" fontId="72" fillId="0" borderId="55" xfId="339" applyFont="1" applyBorder="1" applyAlignment="1" applyProtection="1">
      <alignment horizontal="center" vertical="center"/>
    </xf>
    <xf numFmtId="165" fontId="72" fillId="0" borderId="40" xfId="339" applyFont="1" applyBorder="1" applyAlignment="1" applyProtection="1">
      <alignment horizontal="center" vertical="center"/>
    </xf>
    <xf numFmtId="165" fontId="72" fillId="0" borderId="26" xfId="339" applyFont="1" applyBorder="1" applyAlignment="1" applyProtection="1">
      <alignment horizontal="center" vertical="center"/>
    </xf>
    <xf numFmtId="165" fontId="72" fillId="0" borderId="22" xfId="339" applyFont="1" applyBorder="1" applyAlignment="1" applyProtection="1">
      <alignment horizontal="center" vertical="center"/>
    </xf>
    <xf numFmtId="165" fontId="72" fillId="0" borderId="0" xfId="339" applyFont="1"/>
    <xf numFmtId="165" fontId="67" fillId="0" borderId="0" xfId="339" applyFont="1" applyFill="1"/>
    <xf numFmtId="165" fontId="76" fillId="0" borderId="0" xfId="339" applyFont="1" applyFill="1"/>
    <xf numFmtId="165" fontId="72" fillId="0" borderId="0" xfId="339" applyFont="1" applyFill="1"/>
    <xf numFmtId="165" fontId="68" fillId="0" borderId="21" xfId="339" quotePrefix="1" applyFont="1" applyBorder="1" applyAlignment="1" applyProtection="1">
      <alignment horizontal="left"/>
    </xf>
    <xf numFmtId="165" fontId="67" fillId="0" borderId="0" xfId="339" quotePrefix="1" applyFont="1" applyFill="1" applyBorder="1" applyAlignment="1" applyProtection="1">
      <alignment horizontal="left"/>
    </xf>
    <xf numFmtId="165" fontId="74" fillId="0" borderId="0" xfId="339" applyFont="1"/>
    <xf numFmtId="165" fontId="68" fillId="0" borderId="25" xfId="339" applyFont="1" applyBorder="1"/>
    <xf numFmtId="165" fontId="67" fillId="0" borderId="0" xfId="339" applyFont="1"/>
    <xf numFmtId="0" fontId="90" fillId="0" borderId="0" xfId="0" applyFont="1" applyAlignment="1"/>
    <xf numFmtId="0" fontId="88" fillId="0" borderId="0" xfId="0" applyFont="1"/>
    <xf numFmtId="0" fontId="93" fillId="0" borderId="0" xfId="0" applyFont="1"/>
    <xf numFmtId="165" fontId="67" fillId="0" borderId="0" xfId="451" applyFont="1" applyAlignment="1">
      <alignment horizontal="centerContinuous"/>
    </xf>
    <xf numFmtId="165" fontId="68" fillId="0" borderId="0" xfId="451" applyFont="1" applyAlignment="1">
      <alignment horizontal="centerContinuous"/>
    </xf>
    <xf numFmtId="165" fontId="68" fillId="0" borderId="0" xfId="451" applyFont="1" applyAlignment="1"/>
    <xf numFmtId="165" fontId="68" fillId="0" borderId="0" xfId="451" applyFont="1"/>
    <xf numFmtId="165" fontId="68" fillId="0" borderId="0" xfId="451" applyFont="1" applyAlignment="1" applyProtection="1">
      <alignment horizontal="centerContinuous"/>
    </xf>
    <xf numFmtId="165" fontId="67" fillId="0" borderId="0" xfId="451" applyFont="1" applyAlignment="1" applyProtection="1">
      <alignment horizontal="left"/>
    </xf>
    <xf numFmtId="165" fontId="68" fillId="0" borderId="0" xfId="451" applyFont="1" applyAlignment="1" applyProtection="1">
      <alignment horizontal="left"/>
    </xf>
    <xf numFmtId="0" fontId="68" fillId="0" borderId="0" xfId="0" applyFont="1" applyAlignment="1" applyProtection="1">
      <alignment horizontal="right"/>
    </xf>
    <xf numFmtId="0" fontId="68" fillId="0" borderId="0" xfId="0" applyFont="1" applyAlignment="1" applyProtection="1">
      <alignment horizontal="left"/>
    </xf>
    <xf numFmtId="165" fontId="67" fillId="0" borderId="0" xfId="451" applyFont="1"/>
    <xf numFmtId="0" fontId="86" fillId="0" borderId="0" xfId="0" applyFont="1" applyAlignment="1" applyProtection="1">
      <alignment horizontal="left"/>
    </xf>
    <xf numFmtId="0" fontId="85" fillId="0" borderId="0" xfId="0" applyFont="1"/>
    <xf numFmtId="165" fontId="68" fillId="0" borderId="0" xfId="451" applyFont="1" applyFill="1"/>
    <xf numFmtId="0" fontId="68" fillId="0" borderId="0" xfId="0" applyFont="1" applyFill="1" applyAlignment="1" applyProtection="1">
      <alignment horizontal="right"/>
    </xf>
    <xf numFmtId="0" fontId="86" fillId="0" borderId="0" xfId="0" applyFont="1"/>
    <xf numFmtId="0" fontId="85" fillId="0" borderId="0" xfId="0" applyFont="1" applyAlignment="1" applyProtection="1">
      <alignment horizontal="left"/>
    </xf>
    <xf numFmtId="165" fontId="85" fillId="0" borderId="0" xfId="451" applyFont="1"/>
    <xf numFmtId="0" fontId="85" fillId="0" borderId="0" xfId="0" applyFont="1" applyAlignment="1" applyProtection="1">
      <alignment horizontal="right"/>
    </xf>
    <xf numFmtId="0" fontId="86" fillId="0" borderId="0" xfId="0" applyFont="1" applyFill="1" applyAlignment="1" applyProtection="1">
      <alignment horizontal="left"/>
    </xf>
    <xf numFmtId="170" fontId="77" fillId="0" borderId="0" xfId="343" applyNumberFormat="1" applyFont="1" applyFill="1" applyBorder="1" applyAlignment="1" applyProtection="1">
      <alignment horizontal="right" vertical="center"/>
    </xf>
    <xf numFmtId="170" fontId="77" fillId="0" borderId="35" xfId="343" applyNumberFormat="1" applyFont="1" applyFill="1" applyBorder="1" applyAlignment="1" applyProtection="1">
      <alignment horizontal="right" vertical="center"/>
    </xf>
    <xf numFmtId="170" fontId="77" fillId="0" borderId="29" xfId="343" applyNumberFormat="1" applyFont="1" applyFill="1" applyBorder="1" applyAlignment="1" applyProtection="1">
      <alignment horizontal="right" vertical="center"/>
    </xf>
    <xf numFmtId="170" fontId="77" fillId="0" borderId="37" xfId="343" applyNumberFormat="1" applyFont="1" applyFill="1" applyBorder="1" applyAlignment="1" applyProtection="1">
      <alignment horizontal="right" vertical="center"/>
    </xf>
    <xf numFmtId="170" fontId="79" fillId="0" borderId="35" xfId="343" applyNumberFormat="1" applyFont="1" applyFill="1" applyBorder="1" applyAlignment="1" applyProtection="1">
      <alignment horizontal="right" vertical="center"/>
    </xf>
    <xf numFmtId="170" fontId="79" fillId="0" borderId="37" xfId="343" applyNumberFormat="1" applyFont="1" applyFill="1" applyBorder="1" applyAlignment="1" applyProtection="1">
      <alignment horizontal="right" vertical="center"/>
    </xf>
    <xf numFmtId="170" fontId="79" fillId="0" borderId="36" xfId="343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5" fontId="85" fillId="0" borderId="0" xfId="340" applyFont="1" applyFill="1" applyBorder="1"/>
    <xf numFmtId="167" fontId="68" fillId="0" borderId="35" xfId="450" applyNumberFormat="1" applyFont="1" applyFill="1" applyBorder="1" applyProtection="1"/>
    <xf numFmtId="165" fontId="56" fillId="0" borderId="0" xfId="339" applyFont="1" applyFill="1" applyBorder="1"/>
    <xf numFmtId="167" fontId="68" fillId="0" borderId="22" xfId="0" applyNumberFormat="1" applyFont="1" applyFill="1" applyBorder="1" applyProtection="1"/>
    <xf numFmtId="165" fontId="70" fillId="0" borderId="56" xfId="340" quotePrefix="1" applyFont="1" applyBorder="1" applyAlignment="1" applyProtection="1">
      <alignment horizontal="center" vertical="center"/>
    </xf>
    <xf numFmtId="165" fontId="70" fillId="0" borderId="57" xfId="340" applyFont="1" applyBorder="1" applyAlignment="1" applyProtection="1">
      <alignment horizontal="center" vertical="center"/>
    </xf>
    <xf numFmtId="165" fontId="70" fillId="0" borderId="44" xfId="340" applyFont="1" applyBorder="1" applyAlignment="1">
      <alignment horizontal="center" vertical="center"/>
    </xf>
    <xf numFmtId="165" fontId="67" fillId="0" borderId="0" xfId="466" applyFont="1" applyAlignment="1">
      <alignment horizontal="left"/>
    </xf>
    <xf numFmtId="165" fontId="73" fillId="0" borderId="0" xfId="467" applyFont="1"/>
    <xf numFmtId="165" fontId="70" fillId="0" borderId="0" xfId="467" applyFont="1" applyAlignment="1">
      <alignment horizontal="centerContinuous"/>
    </xf>
    <xf numFmtId="165" fontId="73" fillId="0" borderId="0" xfId="467" applyFont="1" applyAlignment="1">
      <alignment horizontal="centerContinuous"/>
    </xf>
    <xf numFmtId="165" fontId="73" fillId="0" borderId="47" xfId="467" applyFont="1" applyBorder="1"/>
    <xf numFmtId="165" fontId="70" fillId="0" borderId="12" xfId="467" applyFont="1" applyBorder="1"/>
    <xf numFmtId="165" fontId="70" fillId="0" borderId="17" xfId="467" applyFont="1" applyBorder="1" applyAlignment="1" applyProtection="1">
      <alignment horizontal="center"/>
    </xf>
    <xf numFmtId="165" fontId="73" fillId="0" borderId="18" xfId="467" applyFont="1" applyBorder="1"/>
    <xf numFmtId="165" fontId="70" fillId="0" borderId="0" xfId="467" applyFont="1" applyBorder="1" applyAlignment="1" applyProtection="1">
      <alignment horizontal="centerContinuous"/>
    </xf>
    <xf numFmtId="165" fontId="70" fillId="0" borderId="20" xfId="467" applyFont="1" applyBorder="1" applyAlignment="1" applyProtection="1">
      <alignment horizontal="center"/>
    </xf>
    <xf numFmtId="165" fontId="73" fillId="0" borderId="58" xfId="467" applyFont="1" applyBorder="1"/>
    <xf numFmtId="165" fontId="70" fillId="0" borderId="24" xfId="467" applyFont="1" applyBorder="1"/>
    <xf numFmtId="165" fontId="72" fillId="0" borderId="45" xfId="467" applyFont="1" applyBorder="1" applyAlignment="1" applyProtection="1">
      <alignment horizontal="center" vertical="center"/>
    </xf>
    <xf numFmtId="165" fontId="72" fillId="0" borderId="0" xfId="467" applyFont="1" applyBorder="1" applyAlignment="1">
      <alignment horizontal="centerContinuous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167" fontId="68" fillId="0" borderId="26" xfId="467" applyNumberFormat="1" applyFont="1" applyFill="1" applyBorder="1" applyAlignment="1" applyProtection="1">
      <alignment horizontal="right"/>
    </xf>
    <xf numFmtId="165" fontId="73" fillId="0" borderId="0" xfId="467" applyFont="1" applyBorder="1" applyAlignment="1" applyProtection="1">
      <alignment horizontal="left"/>
    </xf>
    <xf numFmtId="167" fontId="73" fillId="0" borderId="0" xfId="467" applyNumberFormat="1" applyFont="1" applyBorder="1" applyAlignment="1" applyProtection="1">
      <alignment horizontal="left"/>
    </xf>
    <xf numFmtId="167" fontId="73" fillId="0" borderId="0" xfId="467" applyNumberFormat="1" applyFont="1" applyBorder="1" applyProtection="1"/>
    <xf numFmtId="165" fontId="73" fillId="0" borderId="0" xfId="467" quotePrefix="1" applyFont="1" applyBorder="1" applyAlignment="1" applyProtection="1">
      <alignment horizontal="left"/>
    </xf>
    <xf numFmtId="0" fontId="103" fillId="0" borderId="0" xfId="0" applyFont="1" applyFill="1"/>
    <xf numFmtId="165" fontId="72" fillId="0" borderId="34" xfId="341" quotePrefix="1" applyFont="1" applyBorder="1" applyAlignment="1" applyProtection="1">
      <alignment horizontal="center" vertical="center"/>
    </xf>
    <xf numFmtId="165" fontId="70" fillId="0" borderId="43" xfId="341" applyFont="1" applyBorder="1" applyAlignment="1" applyProtection="1">
      <alignment horizontal="center" vertical="center"/>
    </xf>
    <xf numFmtId="165" fontId="70" fillId="0" borderId="20" xfId="341" applyFont="1" applyBorder="1" applyAlignment="1" applyProtection="1">
      <alignment horizontal="center" vertical="center"/>
    </xf>
    <xf numFmtId="165" fontId="70" fillId="0" borderId="22" xfId="341" quotePrefix="1" applyFont="1" applyBorder="1" applyAlignment="1" applyProtection="1">
      <alignment horizontal="center" vertical="center"/>
    </xf>
    <xf numFmtId="165" fontId="104" fillId="0" borderId="0" xfId="342" applyFont="1" applyFill="1" applyAlignment="1">
      <alignment vertical="center"/>
    </xf>
    <xf numFmtId="165" fontId="73" fillId="0" borderId="0" xfId="342" applyFont="1" applyFill="1" applyAlignment="1">
      <alignment vertical="center"/>
    </xf>
    <xf numFmtId="165" fontId="72" fillId="0" borderId="27" xfId="467" applyFont="1" applyBorder="1" applyAlignment="1" applyProtection="1">
      <alignment horizontal="center" vertical="center"/>
    </xf>
    <xf numFmtId="165" fontId="70" fillId="0" borderId="18" xfId="467" applyFont="1" applyBorder="1" applyAlignment="1" applyProtection="1">
      <alignment horizontal="center"/>
    </xf>
    <xf numFmtId="165" fontId="70" fillId="0" borderId="10" xfId="467" applyFont="1" applyBorder="1" applyAlignment="1" applyProtection="1">
      <alignment horizontal="center"/>
    </xf>
    <xf numFmtId="165" fontId="70" fillId="0" borderId="0" xfId="467" applyFont="1" applyAlignment="1" applyProtection="1">
      <alignment horizontal="right"/>
    </xf>
    <xf numFmtId="165" fontId="68" fillId="25" borderId="0" xfId="483" applyNumberFormat="1" applyFont="1" applyFill="1"/>
    <xf numFmtId="165" fontId="68" fillId="25" borderId="0" xfId="483" applyNumberFormat="1" applyFont="1" applyFill="1" applyBorder="1"/>
    <xf numFmtId="165" fontId="85" fillId="25" borderId="0" xfId="483" applyNumberFormat="1" applyFont="1" applyFill="1"/>
    <xf numFmtId="165" fontId="67" fillId="25" borderId="0" xfId="483" applyNumberFormat="1" applyFont="1" applyFill="1" applyAlignment="1" applyProtection="1">
      <alignment horizontal="centerContinuous"/>
    </xf>
    <xf numFmtId="165" fontId="68" fillId="25" borderId="0" xfId="483" applyNumberFormat="1" applyFont="1" applyFill="1" applyAlignment="1">
      <alignment horizontal="centerContinuous"/>
    </xf>
    <xf numFmtId="165" fontId="68" fillId="25" borderId="0" xfId="483" applyNumberFormat="1" applyFont="1" applyFill="1" applyBorder="1" applyAlignment="1">
      <alignment horizontal="centerContinuous"/>
    </xf>
    <xf numFmtId="165" fontId="68" fillId="25" borderId="29" xfId="483" applyNumberFormat="1" applyFont="1" applyFill="1" applyBorder="1"/>
    <xf numFmtId="165" fontId="70" fillId="25" borderId="29" xfId="483" applyNumberFormat="1" applyFont="1" applyFill="1" applyBorder="1" applyAlignment="1">
      <alignment horizontal="right"/>
    </xf>
    <xf numFmtId="165" fontId="68" fillId="25" borderId="10" xfId="483" applyNumberFormat="1" applyFont="1" applyFill="1" applyBorder="1"/>
    <xf numFmtId="165" fontId="68" fillId="25" borderId="14" xfId="483" applyNumberFormat="1" applyFont="1" applyFill="1" applyBorder="1"/>
    <xf numFmtId="165" fontId="68" fillId="25" borderId="18" xfId="483" applyNumberFormat="1" applyFont="1" applyFill="1" applyBorder="1"/>
    <xf numFmtId="165" fontId="67" fillId="25" borderId="35" xfId="483" applyNumberFormat="1" applyFont="1" applyFill="1" applyBorder="1" applyAlignment="1" applyProtection="1">
      <alignment horizontal="centerContinuous"/>
    </xf>
    <xf numFmtId="165" fontId="85" fillId="25" borderId="0" xfId="483" applyNumberFormat="1" applyFont="1" applyFill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center"/>
    </xf>
    <xf numFmtId="165" fontId="70" fillId="25" borderId="18" xfId="483" applyNumberFormat="1" applyFont="1" applyFill="1" applyBorder="1" applyAlignment="1">
      <alignment horizontal="centerContinuous"/>
    </xf>
    <xf numFmtId="165" fontId="70" fillId="25" borderId="11" xfId="483" applyNumberFormat="1" applyFont="1" applyFill="1" applyBorder="1" applyAlignment="1">
      <alignment horizontal="centerContinuous"/>
    </xf>
    <xf numFmtId="165" fontId="108" fillId="25" borderId="28" xfId="483" applyNumberFormat="1" applyFont="1" applyFill="1" applyBorder="1" applyAlignment="1">
      <alignment horizontal="left"/>
    </xf>
    <xf numFmtId="165" fontId="108" fillId="25" borderId="37" xfId="483" applyNumberFormat="1" applyFont="1" applyFill="1" applyBorder="1" applyAlignment="1">
      <alignment horizontal="left"/>
    </xf>
    <xf numFmtId="165" fontId="109" fillId="25" borderId="0" xfId="483" applyNumberFormat="1" applyFont="1" applyFill="1" applyBorder="1" applyAlignment="1" applyProtection="1">
      <alignment horizontal="center"/>
      <protection locked="0"/>
    </xf>
    <xf numFmtId="165" fontId="74" fillId="25" borderId="15" xfId="483" applyNumberFormat="1" applyFont="1" applyFill="1" applyBorder="1" applyAlignment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165" fontId="67" fillId="25" borderId="18" xfId="483" applyNumberFormat="1" applyFont="1" applyFill="1" applyBorder="1" applyAlignment="1" applyProtection="1">
      <alignment horizontal="center"/>
    </xf>
    <xf numFmtId="165" fontId="70" fillId="25" borderId="10" xfId="483" applyNumberFormat="1" applyFont="1" applyFill="1" applyBorder="1" applyAlignment="1"/>
    <xf numFmtId="165" fontId="108" fillId="25" borderId="29" xfId="483" applyNumberFormat="1" applyFont="1" applyFill="1" applyBorder="1" applyAlignment="1">
      <alignment horizontal="left"/>
    </xf>
    <xf numFmtId="165" fontId="74" fillId="25" borderId="18" xfId="483" applyNumberFormat="1" applyFont="1" applyFill="1" applyBorder="1" applyAlignment="1" applyProtection="1">
      <alignment horizontal="center"/>
    </xf>
    <xf numFmtId="165" fontId="74" fillId="25" borderId="20" xfId="483" applyNumberFormat="1" applyFont="1" applyFill="1" applyBorder="1" applyAlignment="1">
      <alignment horizontal="center"/>
    </xf>
    <xf numFmtId="165" fontId="56" fillId="25" borderId="35" xfId="483" applyNumberFormat="1" applyFont="1" applyFill="1" applyBorder="1" applyAlignment="1" applyProtection="1">
      <alignment horizontal="left"/>
      <protection locked="0"/>
    </xf>
    <xf numFmtId="165" fontId="67" fillId="25" borderId="0" xfId="483" applyNumberFormat="1" applyFont="1" applyFill="1" applyBorder="1" applyAlignment="1" applyProtection="1">
      <alignment horizontal="center"/>
    </xf>
    <xf numFmtId="165" fontId="67" fillId="25" borderId="20" xfId="483" applyNumberFormat="1" applyFont="1" applyFill="1" applyBorder="1" applyAlignment="1" applyProtection="1">
      <alignment horizontal="center"/>
    </xf>
    <xf numFmtId="165" fontId="74" fillId="25" borderId="35" xfId="483" applyNumberFormat="1" applyFont="1" applyFill="1" applyBorder="1" applyAlignment="1" applyProtection="1">
      <alignment horizontal="center"/>
    </xf>
    <xf numFmtId="165" fontId="68" fillId="25" borderId="36" xfId="483" applyNumberFormat="1" applyFont="1" applyFill="1" applyBorder="1"/>
    <xf numFmtId="165" fontId="56" fillId="25" borderId="22" xfId="483" applyNumberFormat="1" applyFont="1" applyFill="1" applyBorder="1" applyAlignment="1">
      <alignment horizontal="left"/>
    </xf>
    <xf numFmtId="165" fontId="75" fillId="25" borderId="58" xfId="483" quotePrefix="1" applyNumberFormat="1" applyFont="1" applyFill="1" applyBorder="1" applyAlignment="1" applyProtection="1">
      <alignment horizontal="center"/>
    </xf>
    <xf numFmtId="165" fontId="75" fillId="25" borderId="22" xfId="483" quotePrefix="1" applyNumberFormat="1" applyFont="1" applyFill="1" applyBorder="1" applyAlignment="1" applyProtection="1">
      <alignment horizontal="center"/>
    </xf>
    <xf numFmtId="165" fontId="75" fillId="25" borderId="26" xfId="483" quotePrefix="1" applyNumberFormat="1" applyFont="1" applyFill="1" applyBorder="1" applyAlignment="1" applyProtection="1">
      <alignment horizontal="center"/>
    </xf>
    <xf numFmtId="165" fontId="74" fillId="25" borderId="36" xfId="483" applyNumberFormat="1" applyFont="1" applyFill="1" applyBorder="1" applyAlignment="1" applyProtection="1">
      <alignment horizontal="centerContinuous"/>
    </xf>
    <xf numFmtId="165" fontId="108" fillId="25" borderId="23" xfId="483" applyNumberFormat="1" applyFont="1" applyFill="1" applyBorder="1" applyAlignment="1" applyProtection="1">
      <alignment horizontal="center"/>
    </xf>
    <xf numFmtId="165" fontId="110" fillId="25" borderId="36" xfId="483" applyNumberFormat="1" applyFont="1" applyFill="1" applyBorder="1" applyAlignment="1" applyProtection="1">
      <alignment horizontal="center"/>
    </xf>
    <xf numFmtId="165" fontId="110" fillId="25" borderId="33" xfId="483" applyNumberFormat="1" applyFont="1" applyFill="1" applyBorder="1" applyAlignment="1" applyProtection="1">
      <alignment horizontal="center"/>
    </xf>
    <xf numFmtId="165" fontId="110" fillId="25" borderId="27" xfId="483" applyNumberFormat="1" applyFont="1" applyFill="1" applyBorder="1" applyAlignment="1" applyProtection="1">
      <alignment horizontal="center"/>
    </xf>
    <xf numFmtId="165" fontId="110" fillId="25" borderId="42" xfId="483" applyNumberFormat="1" applyFont="1" applyFill="1" applyBorder="1" applyAlignment="1" applyProtection="1">
      <alignment horizontal="center"/>
    </xf>
    <xf numFmtId="165" fontId="68" fillId="25" borderId="11" xfId="483" applyNumberFormat="1" applyFont="1" applyFill="1" applyBorder="1"/>
    <xf numFmtId="165" fontId="77" fillId="25" borderId="14" xfId="483" applyNumberFormat="1" applyFont="1" applyFill="1" applyBorder="1" applyAlignment="1" applyProtection="1">
      <alignment horizontal="center"/>
    </xf>
    <xf numFmtId="173" fontId="77" fillId="25" borderId="0" xfId="483" applyNumberFormat="1" applyFont="1" applyFill="1" applyBorder="1"/>
    <xf numFmtId="173" fontId="77" fillId="25" borderId="14" xfId="483" applyNumberFormat="1" applyFont="1" applyFill="1" applyBorder="1"/>
    <xf numFmtId="173" fontId="77" fillId="25" borderId="15" xfId="483" applyNumberFormat="1" applyFont="1" applyFill="1" applyBorder="1"/>
    <xf numFmtId="173" fontId="77" fillId="25" borderId="0" xfId="483" applyNumberFormat="1" applyFont="1" applyFill="1" applyBorder="1" applyProtection="1"/>
    <xf numFmtId="173" fontId="77" fillId="25" borderId="35" xfId="483" applyNumberFormat="1" applyFont="1" applyFill="1" applyBorder="1" applyProtection="1"/>
    <xf numFmtId="165" fontId="86" fillId="25" borderId="0" xfId="483" applyNumberFormat="1" applyFont="1" applyFill="1"/>
    <xf numFmtId="165" fontId="86" fillId="25" borderId="0" xfId="483" applyNumberFormat="1" applyFont="1" applyFill="1" applyBorder="1"/>
    <xf numFmtId="49" fontId="68" fillId="25" borderId="18" xfId="483" applyNumberFormat="1" applyFont="1" applyFill="1" applyBorder="1" applyAlignment="1">
      <alignment vertical="center"/>
    </xf>
    <xf numFmtId="165" fontId="68" fillId="25" borderId="0" xfId="483" quotePrefix="1" applyNumberFormat="1" applyFont="1" applyFill="1" applyBorder="1" applyAlignment="1" applyProtection="1">
      <alignment horizontal="center" vertical="center"/>
    </xf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483" applyNumberFormat="1" applyFont="1" applyFill="1" applyBorder="1"/>
    <xf numFmtId="165" fontId="68" fillId="25" borderId="35" xfId="483" applyNumberFormat="1" applyFont="1" applyFill="1" applyBorder="1" applyAlignment="1">
      <alignment vertical="center" wrapText="1"/>
    </xf>
    <xf numFmtId="49" fontId="68" fillId="25" borderId="61" xfId="483" applyNumberFormat="1" applyFont="1" applyFill="1" applyBorder="1" applyAlignment="1">
      <alignment vertical="center"/>
    </xf>
    <xf numFmtId="49" fontId="68" fillId="25" borderId="36" xfId="483" applyNumberFormat="1" applyFont="1" applyFill="1" applyBorder="1" applyAlignment="1">
      <alignment vertical="center"/>
    </xf>
    <xf numFmtId="165" fontId="68" fillId="25" borderId="29" xfId="483" quotePrefix="1" applyNumberFormat="1" applyFont="1" applyFill="1" applyBorder="1" applyAlignment="1" applyProtection="1">
      <alignment horizontal="center" vertical="center"/>
    </xf>
    <xf numFmtId="165" fontId="68" fillId="25" borderId="37" xfId="483" applyNumberFormat="1" applyFont="1" applyFill="1" applyBorder="1" applyAlignment="1">
      <alignment vertical="center"/>
    </xf>
    <xf numFmtId="165" fontId="68" fillId="0" borderId="0" xfId="483" applyNumberFormat="1" applyFont="1" applyFill="1"/>
    <xf numFmtId="165" fontId="85" fillId="0" borderId="0" xfId="483" applyNumberFormat="1" applyFont="1" applyFill="1" applyAlignment="1" applyProtection="1">
      <alignment horizontal="center"/>
    </xf>
    <xf numFmtId="165" fontId="85" fillId="0" borderId="0" xfId="483" applyNumberFormat="1" applyFont="1" applyFill="1"/>
    <xf numFmtId="165" fontId="67" fillId="0" borderId="0" xfId="485" applyNumberFormat="1" applyFont="1"/>
    <xf numFmtId="165" fontId="68" fillId="0" borderId="0" xfId="485" applyNumberFormat="1" applyFont="1"/>
    <xf numFmtId="165" fontId="68" fillId="0" borderId="0" xfId="485" applyNumberFormat="1" applyFont="1" applyBorder="1"/>
    <xf numFmtId="165" fontId="85" fillId="0" borderId="0" xfId="485" applyNumberFormat="1" applyFont="1"/>
    <xf numFmtId="165" fontId="67" fillId="0" borderId="0" xfId="485" applyNumberFormat="1" applyFont="1" applyAlignment="1" applyProtection="1">
      <alignment horizontal="centerContinuous"/>
    </xf>
    <xf numFmtId="165" fontId="68" fillId="0" borderId="0" xfId="485" applyNumberFormat="1" applyFont="1" applyAlignment="1">
      <alignment horizontal="centerContinuous"/>
    </xf>
    <xf numFmtId="165" fontId="68" fillId="0" borderId="0" xfId="485" applyNumberFormat="1" applyFont="1" applyBorder="1" applyAlignment="1">
      <alignment horizontal="centerContinuous"/>
    </xf>
    <xf numFmtId="165" fontId="70" fillId="0" borderId="29" xfId="485" applyNumberFormat="1" applyFont="1" applyBorder="1" applyAlignment="1">
      <alignment horizontal="right"/>
    </xf>
    <xf numFmtId="165" fontId="68" fillId="0" borderId="15" xfId="485" applyNumberFormat="1" applyFont="1" applyBorder="1"/>
    <xf numFmtId="165" fontId="67" fillId="0" borderId="20" xfId="485" applyNumberFormat="1" applyFont="1" applyBorder="1" applyAlignment="1" applyProtection="1">
      <alignment horizontal="centerContinuous"/>
    </xf>
    <xf numFmtId="165" fontId="85" fillId="0" borderId="0" xfId="485" applyNumberFormat="1" applyFont="1" applyAlignment="1" applyProtection="1">
      <alignment horizontal="center"/>
    </xf>
    <xf numFmtId="165" fontId="67" fillId="0" borderId="20" xfId="485" applyNumberFormat="1" applyFont="1" applyBorder="1" applyAlignment="1" applyProtection="1">
      <alignment horizontal="center"/>
    </xf>
    <xf numFmtId="165" fontId="70" fillId="0" borderId="18" xfId="485" applyNumberFormat="1" applyFont="1" applyBorder="1" applyAlignment="1">
      <alignment horizontal="centerContinuous"/>
    </xf>
    <xf numFmtId="165" fontId="70" fillId="0" borderId="11" xfId="485" applyNumberFormat="1" applyFont="1" applyBorder="1" applyAlignment="1">
      <alignment horizontal="centerContinuous"/>
    </xf>
    <xf numFmtId="165" fontId="108" fillId="0" borderId="28" xfId="485" applyNumberFormat="1" applyFont="1" applyBorder="1" applyAlignment="1">
      <alignment horizontal="left"/>
    </xf>
    <xf numFmtId="165" fontId="108" fillId="0" borderId="37" xfId="485" applyNumberFormat="1" applyFont="1" applyBorder="1" applyAlignment="1">
      <alignment horizontal="left"/>
    </xf>
    <xf numFmtId="165" fontId="109" fillId="0" borderId="35" xfId="485" applyNumberFormat="1" applyFont="1" applyBorder="1" applyAlignment="1" applyProtection="1">
      <alignment horizontal="center"/>
      <protection locked="0"/>
    </xf>
    <xf numFmtId="165" fontId="74" fillId="0" borderId="35" xfId="485" applyNumberFormat="1" applyFont="1" applyBorder="1" applyAlignment="1">
      <alignment horizontal="center"/>
    </xf>
    <xf numFmtId="165" fontId="67" fillId="0" borderId="20" xfId="485" applyNumberFormat="1" applyFont="1" applyBorder="1" applyAlignment="1" applyProtection="1">
      <alignment horizontal="left"/>
    </xf>
    <xf numFmtId="165" fontId="67" fillId="0" borderId="18" xfId="485" applyNumberFormat="1" applyFont="1" applyBorder="1" applyAlignment="1" applyProtection="1">
      <alignment horizontal="center"/>
    </xf>
    <xf numFmtId="165" fontId="67" fillId="0" borderId="0" xfId="485" applyNumberFormat="1" applyFont="1" applyBorder="1" applyAlignment="1" applyProtection="1">
      <alignment horizontal="center"/>
    </xf>
    <xf numFmtId="165" fontId="70" fillId="0" borderId="10" xfId="485" applyNumberFormat="1" applyFont="1" applyBorder="1" applyAlignment="1"/>
    <xf numFmtId="165" fontId="108" fillId="0" borderId="29" xfId="485" applyNumberFormat="1" applyFont="1" applyBorder="1" applyAlignment="1">
      <alignment horizontal="left"/>
    </xf>
    <xf numFmtId="165" fontId="74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 applyBorder="1" applyAlignment="1" applyProtection="1">
      <alignment horizontal="centerContinuous"/>
      <protection locked="0"/>
    </xf>
    <xf numFmtId="165" fontId="56" fillId="0" borderId="20" xfId="485" applyNumberFormat="1" applyFont="1" applyBorder="1" applyAlignment="1" applyProtection="1">
      <alignment horizontal="left"/>
      <protection locked="0"/>
    </xf>
    <xf numFmtId="165" fontId="74" fillId="0" borderId="35" xfId="485" applyNumberFormat="1" applyFont="1" applyBorder="1" applyAlignment="1" applyProtection="1">
      <alignment horizontal="center"/>
    </xf>
    <xf numFmtId="165" fontId="56" fillId="0" borderId="26" xfId="485" applyNumberFormat="1" applyFont="1" applyBorder="1" applyAlignment="1">
      <alignment horizontal="left"/>
    </xf>
    <xf numFmtId="165" fontId="75" fillId="0" borderId="58" xfId="485" quotePrefix="1" applyNumberFormat="1" applyFont="1" applyBorder="1" applyAlignment="1" applyProtection="1">
      <alignment horizontal="center"/>
    </xf>
    <xf numFmtId="165" fontId="75" fillId="0" borderId="22" xfId="485" quotePrefix="1" applyNumberFormat="1" applyFont="1" applyBorder="1" applyAlignment="1" applyProtection="1">
      <alignment horizontal="center"/>
    </xf>
    <xf numFmtId="165" fontId="75" fillId="0" borderId="26" xfId="485" quotePrefix="1" applyNumberFormat="1" applyFont="1" applyBorder="1" applyAlignment="1" applyProtection="1">
      <alignment horizontal="center"/>
    </xf>
    <xf numFmtId="165" fontId="74" fillId="0" borderId="23" xfId="485" applyNumberFormat="1" applyFont="1" applyBorder="1" applyAlignment="1" applyProtection="1">
      <alignment horizontal="centerContinuous"/>
    </xf>
    <xf numFmtId="165" fontId="108" fillId="0" borderId="37" xfId="485" applyNumberFormat="1" applyFont="1" applyBorder="1" applyAlignment="1" applyProtection="1">
      <alignment horizontal="center"/>
    </xf>
    <xf numFmtId="165" fontId="114" fillId="0" borderId="0" xfId="485" applyNumberFormat="1" applyFont="1" applyBorder="1" applyAlignment="1">
      <alignment horizontal="left"/>
    </xf>
    <xf numFmtId="165" fontId="110" fillId="0" borderId="34" xfId="485" applyNumberFormat="1" applyFont="1" applyBorder="1" applyAlignment="1" applyProtection="1">
      <alignment horizontal="centerContinuous" vertical="center"/>
    </xf>
    <xf numFmtId="165" fontId="110" fillId="0" borderId="36" xfId="485" applyNumberFormat="1" applyFont="1" applyBorder="1" applyAlignment="1" applyProtection="1">
      <alignment horizontal="center"/>
    </xf>
    <xf numFmtId="165" fontId="110" fillId="0" borderId="33" xfId="485" applyNumberFormat="1" applyFont="1" applyBorder="1" applyAlignment="1" applyProtection="1">
      <alignment horizontal="center"/>
    </xf>
    <xf numFmtId="165" fontId="110" fillId="0" borderId="42" xfId="485" applyNumberFormat="1" applyFont="1" applyBorder="1" applyAlignment="1" applyProtection="1">
      <alignment horizontal="center"/>
    </xf>
    <xf numFmtId="165" fontId="110" fillId="0" borderId="45" xfId="485" applyNumberFormat="1" applyFont="1" applyBorder="1" applyAlignment="1" applyProtection="1">
      <alignment horizontal="center"/>
    </xf>
    <xf numFmtId="165" fontId="77" fillId="0" borderId="20" xfId="485" applyNumberFormat="1" applyFont="1" applyBorder="1" applyAlignment="1" applyProtection="1">
      <alignment horizontal="center"/>
    </xf>
    <xf numFmtId="165" fontId="86" fillId="0" borderId="0" xfId="485" applyNumberFormat="1" applyFont="1"/>
    <xf numFmtId="1" fontId="68" fillId="0" borderId="20" xfId="485" applyNumberFormat="1" applyFont="1" applyBorder="1" applyAlignment="1">
      <alignment vertical="center" wrapText="1"/>
    </xf>
    <xf numFmtId="165" fontId="86" fillId="0" borderId="0" xfId="485" applyNumberFormat="1" applyFont="1" applyBorder="1"/>
    <xf numFmtId="165" fontId="85" fillId="0" borderId="0" xfId="485" applyNumberFormat="1" applyFont="1" applyBorder="1"/>
    <xf numFmtId="1" fontId="68" fillId="0" borderId="23" xfId="485" applyNumberFormat="1" applyFont="1" applyBorder="1" applyAlignment="1">
      <alignment vertical="center"/>
    </xf>
    <xf numFmtId="165" fontId="98" fillId="0" borderId="0" xfId="485" applyNumberFormat="1" applyFont="1" applyBorder="1"/>
    <xf numFmtId="165" fontId="73" fillId="25" borderId="0" xfId="483" quotePrefix="1" applyNumberFormat="1" applyFont="1" applyFill="1"/>
    <xf numFmtId="3" fontId="85" fillId="0" borderId="0" xfId="485" applyNumberFormat="1" applyFont="1"/>
    <xf numFmtId="165" fontId="68" fillId="25" borderId="0" xfId="310" applyNumberFormat="1" applyFont="1" applyFill="1"/>
    <xf numFmtId="165" fontId="68" fillId="25" borderId="0" xfId="310" applyNumberFormat="1" applyFont="1" applyFill="1" applyBorder="1"/>
    <xf numFmtId="165" fontId="85" fillId="25" borderId="0" xfId="310" applyNumberFormat="1" applyFont="1" applyFill="1"/>
    <xf numFmtId="165" fontId="67" fillId="25" borderId="0" xfId="310" applyNumberFormat="1" applyFont="1" applyFill="1" applyAlignment="1" applyProtection="1">
      <alignment horizontal="centerContinuous"/>
    </xf>
    <xf numFmtId="165" fontId="68" fillId="25" borderId="0" xfId="310" applyNumberFormat="1" applyFont="1" applyFill="1" applyAlignment="1">
      <alignment horizontal="centerContinuous"/>
    </xf>
    <xf numFmtId="165" fontId="68" fillId="25" borderId="0" xfId="310" applyNumberFormat="1" applyFont="1" applyFill="1" applyBorder="1" applyAlignment="1">
      <alignment horizontal="centerContinuous"/>
    </xf>
    <xf numFmtId="165" fontId="68" fillId="25" borderId="29" xfId="310" applyNumberFormat="1" applyFont="1" applyFill="1" applyBorder="1"/>
    <xf numFmtId="165" fontId="70" fillId="25" borderId="29" xfId="310" applyNumberFormat="1" applyFont="1" applyFill="1" applyBorder="1" applyAlignment="1">
      <alignment horizontal="right"/>
    </xf>
    <xf numFmtId="165" fontId="68" fillId="25" borderId="10" xfId="310" applyNumberFormat="1" applyFont="1" applyFill="1" applyBorder="1"/>
    <xf numFmtId="165" fontId="68" fillId="25" borderId="14" xfId="310" applyNumberFormat="1" applyFont="1" applyFill="1" applyBorder="1"/>
    <xf numFmtId="165" fontId="68" fillId="25" borderId="18" xfId="310" applyNumberFormat="1" applyFont="1" applyFill="1" applyBorder="1"/>
    <xf numFmtId="165" fontId="67" fillId="25" borderId="35" xfId="310" applyNumberFormat="1" applyFont="1" applyFill="1" applyBorder="1" applyAlignment="1" applyProtection="1">
      <alignment horizontal="centerContinuous"/>
    </xf>
    <xf numFmtId="165" fontId="67" fillId="25" borderId="35" xfId="310" applyNumberFormat="1" applyFont="1" applyFill="1" applyBorder="1" applyAlignment="1" applyProtection="1">
      <alignment horizontal="center"/>
    </xf>
    <xf numFmtId="165" fontId="70" fillId="25" borderId="18" xfId="310" applyNumberFormat="1" applyFont="1" applyFill="1" applyBorder="1" applyAlignment="1">
      <alignment horizontal="centerContinuous"/>
    </xf>
    <xf numFmtId="165" fontId="108" fillId="25" borderId="28" xfId="310" applyNumberFormat="1" applyFont="1" applyFill="1" applyBorder="1" applyAlignment="1">
      <alignment horizontal="left"/>
    </xf>
    <xf numFmtId="165" fontId="108" fillId="25" borderId="37" xfId="310" applyNumberFormat="1" applyFont="1" applyFill="1" applyBorder="1" applyAlignment="1">
      <alignment horizontal="left"/>
    </xf>
    <xf numFmtId="165" fontId="109" fillId="25" borderId="35" xfId="310" applyNumberFormat="1" applyFont="1" applyFill="1" applyBorder="1" applyAlignment="1" applyProtection="1">
      <alignment horizontal="center"/>
      <protection locked="0"/>
    </xf>
    <xf numFmtId="165" fontId="74" fillId="25" borderId="35" xfId="310" applyNumberFormat="1" applyFont="1" applyFill="1" applyBorder="1" applyAlignment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25" borderId="18" xfId="310" applyNumberFormat="1" applyFont="1" applyFill="1" applyBorder="1" applyAlignment="1" applyProtection="1">
      <alignment horizontal="center"/>
    </xf>
    <xf numFmtId="165" fontId="70" fillId="25" borderId="10" xfId="310" applyNumberFormat="1" applyFont="1" applyFill="1" applyBorder="1" applyAlignment="1"/>
    <xf numFmtId="165" fontId="108" fillId="25" borderId="29" xfId="310" applyNumberFormat="1" applyFont="1" applyFill="1" applyBorder="1" applyAlignment="1">
      <alignment horizontal="left"/>
    </xf>
    <xf numFmtId="165" fontId="74" fillId="25" borderId="20" xfId="310" applyNumberFormat="1" applyFont="1" applyFill="1" applyBorder="1" applyAlignment="1" applyProtection="1">
      <alignment horizontal="center"/>
    </xf>
    <xf numFmtId="165" fontId="56" fillId="25" borderId="35" xfId="310" applyNumberFormat="1" applyFont="1" applyFill="1" applyBorder="1" applyAlignment="1" applyProtection="1">
      <alignment horizontal="left"/>
      <protection locked="0"/>
    </xf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20" xfId="310" applyNumberFormat="1" applyFont="1" applyFill="1" applyBorder="1" applyAlignment="1" applyProtection="1">
      <alignment horizontal="center"/>
    </xf>
    <xf numFmtId="165" fontId="74" fillId="25" borderId="35" xfId="310" applyNumberFormat="1" applyFont="1" applyFill="1" applyBorder="1" applyAlignment="1" applyProtection="1">
      <alignment horizontal="center"/>
    </xf>
    <xf numFmtId="165" fontId="68" fillId="25" borderId="36" xfId="310" applyNumberFormat="1" applyFont="1" applyFill="1" applyBorder="1"/>
    <xf numFmtId="165" fontId="56" fillId="25" borderId="22" xfId="310" applyNumberFormat="1" applyFont="1" applyFill="1" applyBorder="1" applyAlignment="1">
      <alignment horizontal="left"/>
    </xf>
    <xf numFmtId="165" fontId="75" fillId="25" borderId="58" xfId="310" quotePrefix="1" applyNumberFormat="1" applyFont="1" applyFill="1" applyBorder="1" applyAlignment="1" applyProtection="1">
      <alignment horizontal="center"/>
    </xf>
    <xf numFmtId="165" fontId="75" fillId="25" borderId="26" xfId="310" quotePrefix="1" applyNumberFormat="1" applyFont="1" applyFill="1" applyBorder="1" applyAlignment="1" applyProtection="1">
      <alignment horizontal="center"/>
    </xf>
    <xf numFmtId="165" fontId="74" fillId="25" borderId="23" xfId="310" applyNumberFormat="1" applyFont="1" applyFill="1" applyBorder="1" applyAlignment="1" applyProtection="1">
      <alignment horizontal="centerContinuous"/>
    </xf>
    <xf numFmtId="165" fontId="108" fillId="25" borderId="37" xfId="310" applyNumberFormat="1" applyFont="1" applyFill="1" applyBorder="1" applyAlignment="1" applyProtection="1">
      <alignment horizontal="center"/>
    </xf>
    <xf numFmtId="165" fontId="68" fillId="25" borderId="11" xfId="310" applyNumberFormat="1" applyFont="1" applyFill="1" applyBorder="1"/>
    <xf numFmtId="165" fontId="86" fillId="25" borderId="0" xfId="310" applyNumberFormat="1" applyFont="1" applyFill="1"/>
    <xf numFmtId="165" fontId="85" fillId="0" borderId="0" xfId="310" applyNumberFormat="1" applyFont="1" applyFill="1"/>
    <xf numFmtId="165" fontId="86" fillId="0" borderId="0" xfId="310" applyNumberFormat="1" applyFont="1" applyFill="1"/>
    <xf numFmtId="165" fontId="86" fillId="0" borderId="0" xfId="310" applyNumberFormat="1" applyFont="1" applyFill="1" applyBorder="1"/>
    <xf numFmtId="165" fontId="85" fillId="0" borderId="0" xfId="310" applyNumberFormat="1" applyFont="1" applyFill="1" applyBorder="1"/>
    <xf numFmtId="165" fontId="85" fillId="25" borderId="0" xfId="310" applyNumberFormat="1" applyFont="1" applyFill="1" applyBorder="1"/>
    <xf numFmtId="165" fontId="85" fillId="25" borderId="29" xfId="310" applyNumberFormat="1" applyFont="1" applyFill="1" applyBorder="1"/>
    <xf numFmtId="165" fontId="68" fillId="25" borderId="0" xfId="310" applyNumberFormat="1" applyFont="1" applyFill="1" applyBorder="1" applyAlignment="1" applyProtection="1">
      <alignment horizontal="left"/>
    </xf>
    <xf numFmtId="167" fontId="85" fillId="25" borderId="0" xfId="310" applyNumberFormat="1" applyFont="1" applyFill="1"/>
    <xf numFmtId="3" fontId="85" fillId="25" borderId="0" xfId="310" applyNumberFormat="1" applyFont="1" applyFill="1"/>
    <xf numFmtId="165" fontId="68" fillId="25" borderId="0" xfId="315" applyNumberFormat="1" applyFont="1" applyFill="1"/>
    <xf numFmtId="165" fontId="68" fillId="25" borderId="0" xfId="315" applyNumberFormat="1" applyFont="1" applyFill="1" applyBorder="1"/>
    <xf numFmtId="165" fontId="85" fillId="25" borderId="0" xfId="315" applyNumberFormat="1" applyFont="1" applyFill="1"/>
    <xf numFmtId="165" fontId="67" fillId="25" borderId="0" xfId="315" applyNumberFormat="1" applyFont="1" applyFill="1" applyAlignment="1" applyProtection="1">
      <alignment horizontal="centerContinuous"/>
    </xf>
    <xf numFmtId="165" fontId="68" fillId="25" borderId="0" xfId="315" applyNumberFormat="1" applyFont="1" applyFill="1" applyAlignment="1">
      <alignment horizontal="centerContinuous"/>
    </xf>
    <xf numFmtId="165" fontId="68" fillId="25" borderId="0" xfId="315" applyNumberFormat="1" applyFont="1" applyFill="1" applyBorder="1" applyAlignment="1">
      <alignment horizontal="centerContinuous"/>
    </xf>
    <xf numFmtId="165" fontId="68" fillId="25" borderId="29" xfId="315" applyNumberFormat="1" applyFont="1" applyFill="1" applyBorder="1"/>
    <xf numFmtId="165" fontId="70" fillId="25" borderId="29" xfId="315" applyNumberFormat="1" applyFont="1" applyFill="1" applyBorder="1" applyAlignment="1">
      <alignment horizontal="right"/>
    </xf>
    <xf numFmtId="165" fontId="68" fillId="25" borderId="10" xfId="315" applyNumberFormat="1" applyFont="1" applyFill="1" applyBorder="1"/>
    <xf numFmtId="165" fontId="68" fillId="25" borderId="14" xfId="315" applyNumberFormat="1" applyFont="1" applyFill="1" applyBorder="1"/>
    <xf numFmtId="165" fontId="68" fillId="25" borderId="18" xfId="315" applyNumberFormat="1" applyFont="1" applyFill="1" applyBorder="1"/>
    <xf numFmtId="165" fontId="67" fillId="25" borderId="35" xfId="315" applyNumberFormat="1" applyFont="1" applyFill="1" applyBorder="1" applyAlignment="1" applyProtection="1">
      <alignment horizontal="centerContinuous"/>
    </xf>
    <xf numFmtId="165" fontId="85" fillId="25" borderId="0" xfId="315" applyNumberFormat="1" applyFont="1" applyFill="1" applyAlignment="1" applyProtection="1">
      <alignment horizontal="center"/>
    </xf>
    <xf numFmtId="165" fontId="67" fillId="25" borderId="35" xfId="315" applyNumberFormat="1" applyFont="1" applyFill="1" applyBorder="1" applyAlignment="1" applyProtection="1">
      <alignment horizontal="center"/>
    </xf>
    <xf numFmtId="165" fontId="70" fillId="25" borderId="18" xfId="315" applyNumberFormat="1" applyFont="1" applyFill="1" applyBorder="1" applyAlignment="1">
      <alignment horizontal="centerContinuous"/>
    </xf>
    <xf numFmtId="165" fontId="108" fillId="25" borderId="28" xfId="315" applyNumberFormat="1" applyFont="1" applyFill="1" applyBorder="1" applyAlignment="1">
      <alignment horizontal="left"/>
    </xf>
    <xf numFmtId="165" fontId="108" fillId="25" borderId="45" xfId="315" applyNumberFormat="1" applyFont="1" applyFill="1" applyBorder="1" applyAlignment="1">
      <alignment horizontal="left"/>
    </xf>
    <xf numFmtId="165" fontId="109" fillId="25" borderId="20" xfId="315" applyNumberFormat="1" applyFont="1" applyFill="1" applyBorder="1" applyAlignment="1" applyProtection="1">
      <alignment horizontal="center"/>
      <protection locked="0"/>
    </xf>
    <xf numFmtId="165" fontId="74" fillId="25" borderId="35" xfId="315" applyNumberFormat="1" applyFont="1" applyFill="1" applyBorder="1" applyAlignment="1">
      <alignment horizontal="center"/>
    </xf>
    <xf numFmtId="165" fontId="67" fillId="25" borderId="35" xfId="315" applyNumberFormat="1" applyFont="1" applyFill="1" applyBorder="1" applyAlignment="1" applyProtection="1">
      <alignment horizontal="left"/>
    </xf>
    <xf numFmtId="165" fontId="67" fillId="25" borderId="18" xfId="315" applyNumberFormat="1" applyFont="1" applyFill="1" applyBorder="1" applyAlignment="1" applyProtection="1">
      <alignment horizontal="center"/>
    </xf>
    <xf numFmtId="165" fontId="70" fillId="25" borderId="10" xfId="315" applyNumberFormat="1" applyFont="1" applyFill="1" applyBorder="1" applyAlignment="1"/>
    <xf numFmtId="165" fontId="108" fillId="25" borderId="29" xfId="315" applyNumberFormat="1" applyFont="1" applyFill="1" applyBorder="1" applyAlignment="1">
      <alignment horizontal="left"/>
    </xf>
    <xf numFmtId="165" fontId="74" fillId="25" borderId="20" xfId="315" applyNumberFormat="1" applyFont="1" applyFill="1" applyBorder="1" applyAlignment="1" applyProtection="1">
      <alignment horizontal="center"/>
    </xf>
    <xf numFmtId="165" fontId="56" fillId="25" borderId="35" xfId="315" applyNumberFormat="1" applyFont="1" applyFill="1" applyBorder="1" applyAlignment="1" applyProtection="1">
      <alignment horizontal="left"/>
      <protection locked="0"/>
    </xf>
    <xf numFmtId="165" fontId="67" fillId="25" borderId="0" xfId="315" applyNumberFormat="1" applyFont="1" applyFill="1" applyBorder="1" applyAlignment="1" applyProtection="1">
      <alignment horizontal="center"/>
    </xf>
    <xf numFmtId="165" fontId="67" fillId="25" borderId="20" xfId="315" applyNumberFormat="1" applyFont="1" applyFill="1" applyBorder="1" applyAlignment="1" applyProtection="1">
      <alignment horizontal="center"/>
    </xf>
    <xf numFmtId="165" fontId="74" fillId="25" borderId="35" xfId="315" applyNumberFormat="1" applyFont="1" applyFill="1" applyBorder="1" applyAlignment="1" applyProtection="1">
      <alignment horizontal="center"/>
    </xf>
    <xf numFmtId="165" fontId="68" fillId="25" borderId="36" xfId="315" applyNumberFormat="1" applyFont="1" applyFill="1" applyBorder="1"/>
    <xf numFmtId="165" fontId="56" fillId="25" borderId="22" xfId="315" applyNumberFormat="1" applyFont="1" applyFill="1" applyBorder="1" applyAlignment="1">
      <alignment horizontal="left"/>
    </xf>
    <xf numFmtId="165" fontId="75" fillId="25" borderId="58" xfId="315" quotePrefix="1" applyNumberFormat="1" applyFont="1" applyFill="1" applyBorder="1" applyAlignment="1" applyProtection="1">
      <alignment horizontal="center"/>
    </xf>
    <xf numFmtId="165" fontId="75" fillId="25" borderId="26" xfId="315" quotePrefix="1" applyNumberFormat="1" applyFont="1" applyFill="1" applyBorder="1" applyAlignment="1" applyProtection="1">
      <alignment horizontal="center"/>
    </xf>
    <xf numFmtId="165" fontId="74" fillId="25" borderId="23" xfId="315" applyNumberFormat="1" applyFont="1" applyFill="1" applyBorder="1" applyAlignment="1" applyProtection="1">
      <alignment horizontal="centerContinuous"/>
    </xf>
    <xf numFmtId="165" fontId="108" fillId="25" borderId="37" xfId="315" applyNumberFormat="1" applyFont="1" applyFill="1" applyBorder="1" applyAlignment="1" applyProtection="1">
      <alignment horizontal="center"/>
    </xf>
    <xf numFmtId="165" fontId="110" fillId="25" borderId="33" xfId="315" applyNumberFormat="1" applyFont="1" applyFill="1" applyBorder="1" applyAlignment="1" applyProtection="1">
      <alignment horizontal="center"/>
    </xf>
    <xf numFmtId="165" fontId="110" fillId="25" borderId="42" xfId="315" applyNumberFormat="1" applyFont="1" applyFill="1" applyBorder="1" applyAlignment="1" applyProtection="1">
      <alignment horizontal="center"/>
    </xf>
    <xf numFmtId="165" fontId="110" fillId="25" borderId="45" xfId="315" applyNumberFormat="1" applyFont="1" applyFill="1" applyBorder="1" applyAlignment="1" applyProtection="1">
      <alignment horizontal="center"/>
    </xf>
    <xf numFmtId="165" fontId="68" fillId="25" borderId="11" xfId="315" applyNumberFormat="1" applyFont="1" applyFill="1" applyBorder="1"/>
    <xf numFmtId="165" fontId="77" fillId="25" borderId="14" xfId="315" applyNumberFormat="1" applyFont="1" applyFill="1" applyBorder="1" applyAlignment="1" applyProtection="1">
      <alignment horizontal="center"/>
    </xf>
    <xf numFmtId="173" fontId="77" fillId="25" borderId="0" xfId="315" applyNumberFormat="1" applyFont="1" applyFill="1" applyBorder="1"/>
    <xf numFmtId="173" fontId="77" fillId="25" borderId="14" xfId="315" applyNumberFormat="1" applyFont="1" applyFill="1" applyBorder="1"/>
    <xf numFmtId="173" fontId="77" fillId="25" borderId="15" xfId="315" applyNumberFormat="1" applyFont="1" applyFill="1" applyBorder="1"/>
    <xf numFmtId="173" fontId="77" fillId="25" borderId="18" xfId="315" applyNumberFormat="1" applyFont="1" applyFill="1" applyBorder="1" applyProtection="1"/>
    <xf numFmtId="173" fontId="77" fillId="25" borderId="14" xfId="315" applyNumberFormat="1" applyFont="1" applyFill="1" applyBorder="1" applyProtection="1"/>
    <xf numFmtId="165" fontId="73" fillId="25" borderId="0" xfId="315" quotePrefix="1" applyNumberFormat="1" applyFont="1" applyFill="1" applyBorder="1" applyAlignment="1" applyProtection="1">
      <alignment horizontal="left"/>
    </xf>
    <xf numFmtId="1" fontId="68" fillId="25" borderId="35" xfId="315" applyNumberFormat="1" applyFont="1" applyFill="1" applyBorder="1" applyAlignment="1">
      <alignment horizontal="left"/>
    </xf>
    <xf numFmtId="165" fontId="86" fillId="25" borderId="0" xfId="315" applyNumberFormat="1" applyFont="1" applyFill="1"/>
    <xf numFmtId="165" fontId="86" fillId="25" borderId="0" xfId="315" applyNumberFormat="1" applyFont="1" applyFill="1" applyBorder="1"/>
    <xf numFmtId="165" fontId="85" fillId="25" borderId="0" xfId="315" applyNumberFormat="1" applyFont="1" applyFill="1" applyBorder="1"/>
    <xf numFmtId="165" fontId="68" fillId="25" borderId="11" xfId="315" applyNumberFormat="1" applyFont="1" applyFill="1" applyBorder="1" applyAlignment="1" applyProtection="1">
      <alignment horizontal="left"/>
    </xf>
    <xf numFmtId="165" fontId="68" fillId="25" borderId="11" xfId="315" applyNumberFormat="1" applyFont="1" applyFill="1" applyBorder="1" applyAlignment="1" applyProtection="1">
      <alignment horizontal="center"/>
    </xf>
    <xf numFmtId="173" fontId="68" fillId="25" borderId="11" xfId="315" applyNumberFormat="1" applyFont="1" applyFill="1" applyBorder="1"/>
    <xf numFmtId="173" fontId="79" fillId="25" borderId="11" xfId="315" applyNumberFormat="1" applyFont="1" applyFill="1" applyBorder="1" applyProtection="1"/>
    <xf numFmtId="167" fontId="85" fillId="25" borderId="0" xfId="315" applyNumberFormat="1" applyFont="1" applyFill="1"/>
    <xf numFmtId="3" fontId="85" fillId="25" borderId="0" xfId="315" applyNumberFormat="1" applyFont="1" applyFill="1"/>
    <xf numFmtId="0" fontId="56" fillId="0" borderId="0" xfId="449" applyFont="1" applyAlignment="1">
      <alignment horizontal="center"/>
    </xf>
    <xf numFmtId="3" fontId="67" fillId="0" borderId="0" xfId="449" applyNumberFormat="1" applyFont="1" applyAlignment="1">
      <alignment horizontal="right"/>
    </xf>
    <xf numFmtId="0" fontId="68" fillId="0" borderId="15" xfId="449" applyFont="1" applyBorder="1"/>
    <xf numFmtId="0" fontId="68" fillId="0" borderId="14" xfId="449" applyFont="1" applyBorder="1"/>
    <xf numFmtId="3" fontId="67" fillId="0" borderId="15" xfId="449" applyNumberFormat="1" applyFont="1" applyBorder="1" applyAlignment="1">
      <alignment horizontal="center"/>
    </xf>
    <xf numFmtId="0" fontId="67" fillId="0" borderId="35" xfId="449" applyFont="1" applyBorder="1" applyAlignment="1">
      <alignment horizontal="center"/>
    </xf>
    <xf numFmtId="3" fontId="67" fillId="0" borderId="20" xfId="449" applyNumberFormat="1" applyFont="1" applyBorder="1" applyAlignment="1">
      <alignment horizontal="center"/>
    </xf>
    <xf numFmtId="0" fontId="68" fillId="0" borderId="20" xfId="449" applyFont="1" applyBorder="1"/>
    <xf numFmtId="0" fontId="67" fillId="0" borderId="37" xfId="449" applyFont="1" applyBorder="1"/>
    <xf numFmtId="0" fontId="67" fillId="0" borderId="15" xfId="449" applyFont="1" applyBorder="1" applyAlignment="1">
      <alignment horizontal="center"/>
    </xf>
    <xf numFmtId="0" fontId="67" fillId="0" borderId="15" xfId="449" quotePrefix="1" applyFont="1" applyBorder="1"/>
    <xf numFmtId="0" fontId="56" fillId="0" borderId="20" xfId="449" applyFont="1" applyBorder="1"/>
    <xf numFmtId="0" fontId="73" fillId="0" borderId="20" xfId="487" applyFont="1" applyBorder="1" applyAlignment="1">
      <alignment vertical="center"/>
    </xf>
    <xf numFmtId="0" fontId="74" fillId="0" borderId="20" xfId="449" applyFont="1" applyBorder="1"/>
    <xf numFmtId="0" fontId="67" fillId="0" borderId="20" xfId="487" quotePrefix="1" applyFont="1" applyBorder="1" applyAlignment="1">
      <alignment vertical="center"/>
    </xf>
    <xf numFmtId="0" fontId="68" fillId="0" borderId="20" xfId="487" quotePrefix="1" applyFont="1" applyBorder="1" applyAlignment="1"/>
    <xf numFmtId="0" fontId="68" fillId="0" borderId="20" xfId="487" quotePrefix="1" applyFont="1" applyBorder="1" applyAlignment="1">
      <alignment vertical="center"/>
    </xf>
    <xf numFmtId="0" fontId="67" fillId="0" borderId="20" xfId="449" applyFont="1" applyBorder="1" applyAlignment="1">
      <alignment horizontal="center"/>
    </xf>
    <xf numFmtId="0" fontId="67" fillId="0" borderId="20" xfId="449" quotePrefix="1" applyFont="1" applyBorder="1"/>
    <xf numFmtId="0" fontId="68" fillId="0" borderId="20" xfId="488" quotePrefix="1" applyFont="1" applyBorder="1" applyAlignment="1" applyProtection="1">
      <alignment horizontal="left" vertical="center"/>
      <protection locked="0" hidden="1"/>
    </xf>
    <xf numFmtId="0" fontId="68" fillId="0" borderId="20" xfId="488" quotePrefix="1" applyFont="1" applyBorder="1" applyAlignment="1" applyProtection="1">
      <alignment vertical="center"/>
      <protection locked="0" hidden="1"/>
    </xf>
    <xf numFmtId="0" fontId="56" fillId="0" borderId="23" xfId="449" applyFont="1" applyBorder="1"/>
    <xf numFmtId="0" fontId="68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8" fillId="0" borderId="0" xfId="0" applyFont="1" applyProtection="1">
      <protection locked="0" hidden="1"/>
    </xf>
    <xf numFmtId="0" fontId="119" fillId="0" borderId="0" xfId="0" applyFont="1" applyProtection="1">
      <protection locked="0" hidden="1"/>
    </xf>
    <xf numFmtId="0" fontId="118" fillId="0" borderId="0" xfId="0" applyFont="1" applyBorder="1" applyProtection="1">
      <protection locked="0" hidden="1"/>
    </xf>
    <xf numFmtId="0" fontId="71" fillId="0" borderId="0" xfId="0" applyFont="1" applyAlignment="1" applyProtection="1">
      <alignment horizontal="center"/>
      <protection locked="0" hidden="1"/>
    </xf>
    <xf numFmtId="0" fontId="118" fillId="0" borderId="10" xfId="0" applyFont="1" applyBorder="1" applyProtection="1">
      <protection locked="0" hidden="1"/>
    </xf>
    <xf numFmtId="0" fontId="118" fillId="0" borderId="11" xfId="0" applyFont="1" applyBorder="1" applyProtection="1">
      <protection locked="0" hidden="1"/>
    </xf>
    <xf numFmtId="0" fontId="118" fillId="0" borderId="14" xfId="0" applyFont="1" applyBorder="1" applyProtection="1">
      <protection locked="0" hidden="1"/>
    </xf>
    <xf numFmtId="0" fontId="119" fillId="0" borderId="28" xfId="0" applyFont="1" applyBorder="1" applyAlignment="1" applyProtection="1">
      <alignment horizontal="centerContinuous" vertical="center"/>
      <protection locked="0" hidden="1"/>
    </xf>
    <xf numFmtId="0" fontId="119" fillId="0" borderId="45" xfId="0" applyFont="1" applyBorder="1" applyAlignment="1" applyProtection="1">
      <alignment horizontal="centerContinuous" vertical="center"/>
      <protection locked="0" hidden="1"/>
    </xf>
    <xf numFmtId="0" fontId="119" fillId="0" borderId="14" xfId="0" applyFont="1" applyBorder="1" applyAlignment="1" applyProtection="1">
      <alignment horizontal="centerContinuous" vertical="center"/>
      <protection locked="0" hidden="1"/>
    </xf>
    <xf numFmtId="0" fontId="119" fillId="0" borderId="18" xfId="0" applyFont="1" applyBorder="1" applyAlignment="1" applyProtection="1">
      <alignment horizontal="centerContinuous"/>
      <protection locked="0" hidden="1"/>
    </xf>
    <xf numFmtId="0" fontId="119" fillId="0" borderId="0" xfId="0" applyFont="1" applyBorder="1" applyAlignment="1" applyProtection="1">
      <alignment horizontal="centerContinuous"/>
      <protection locked="0" hidden="1"/>
    </xf>
    <xf numFmtId="0" fontId="120" fillId="0" borderId="35" xfId="0" applyFont="1" applyBorder="1" applyAlignment="1" applyProtection="1">
      <alignment horizontal="centerContinuous"/>
      <protection locked="0" hidden="1"/>
    </xf>
    <xf numFmtId="0" fontId="119" fillId="0" borderId="20" xfId="0" applyFont="1" applyBorder="1" applyAlignment="1" applyProtection="1">
      <alignment horizontal="center" vertical="center"/>
      <protection locked="0" hidden="1"/>
    </xf>
    <xf numFmtId="0" fontId="119" fillId="0" borderId="15" xfId="0" applyFont="1" applyBorder="1" applyAlignment="1" applyProtection="1">
      <alignment horizontal="center"/>
      <protection locked="0" hidden="1"/>
    </xf>
    <xf numFmtId="0" fontId="118" fillId="0" borderId="18" xfId="0" applyFont="1" applyBorder="1" applyProtection="1">
      <protection locked="0" hidden="1"/>
    </xf>
    <xf numFmtId="0" fontId="118" fillId="0" borderId="35" xfId="0" applyFont="1" applyBorder="1" applyProtection="1">
      <protection locked="0" hidden="1"/>
    </xf>
    <xf numFmtId="0" fontId="119" fillId="0" borderId="20" xfId="0" quotePrefix="1" applyFont="1" applyBorder="1" applyAlignment="1" applyProtection="1">
      <alignment horizontal="centerContinuous" vertical="center"/>
      <protection locked="0" hidden="1"/>
    </xf>
    <xf numFmtId="0" fontId="119" fillId="0" borderId="20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Protection="1"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0" fontId="122" fillId="0" borderId="0" xfId="0" applyFont="1" applyBorder="1" applyAlignment="1" applyProtection="1">
      <alignment horizontal="center" vertical="center"/>
      <protection locked="0" hidden="1"/>
    </xf>
    <xf numFmtId="0" fontId="122" fillId="0" borderId="37" xfId="0" applyFont="1" applyBorder="1" applyAlignment="1" applyProtection="1">
      <alignment horizontal="center" vertical="center"/>
      <protection locked="0" hidden="1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" vertical="center"/>
      <protection locked="0" hidden="1"/>
    </xf>
    <xf numFmtId="0" fontId="122" fillId="0" borderId="42" xfId="0" applyFont="1" applyBorder="1" applyAlignment="1" applyProtection="1">
      <alignment horizontal="centerContinuous" vertical="center"/>
      <protection locked="0" hidden="1"/>
    </xf>
    <xf numFmtId="0" fontId="118" fillId="0" borderId="0" xfId="0" applyFont="1" applyAlignment="1" applyProtection="1">
      <alignment horizontal="center" vertical="top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24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18" xfId="0" quotePrefix="1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alignment horizontal="left"/>
      <protection locked="0" hidden="1"/>
    </xf>
    <xf numFmtId="0" fontId="119" fillId="0" borderId="35" xfId="0" quotePrefix="1" applyFont="1" applyBorder="1" applyAlignment="1" applyProtection="1">
      <alignment horizontal="center"/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left" vertical="center"/>
      <protection locked="0" hidden="1"/>
    </xf>
    <xf numFmtId="0" fontId="118" fillId="0" borderId="35" xfId="0" applyFont="1" applyBorder="1" applyAlignment="1" applyProtection="1">
      <alignment horizontal="left" vertical="center"/>
      <protection locked="0" hidden="1"/>
    </xf>
    <xf numFmtId="2" fontId="118" fillId="0" borderId="0" xfId="0" applyNumberFormat="1" applyFont="1" applyBorder="1" applyAlignment="1" applyProtection="1">
      <alignment horizontal="center" vertical="top" wrapText="1"/>
      <protection locked="0" hidden="1"/>
    </xf>
    <xf numFmtId="2" fontId="118" fillId="0" borderId="0" xfId="0" applyNumberFormat="1" applyFont="1" applyBorder="1" applyAlignment="1" applyProtection="1">
      <alignment vertical="top" wrapText="1"/>
      <protection locked="0" hidden="1"/>
    </xf>
    <xf numFmtId="2" fontId="118" fillId="0" borderId="35" xfId="0" applyNumberFormat="1" applyFont="1" applyBorder="1" applyAlignment="1" applyProtection="1">
      <alignment vertical="center" wrapText="1"/>
      <protection locked="0" hidden="1"/>
    </xf>
    <xf numFmtId="0" fontId="119" fillId="0" borderId="35" xfId="0" applyFont="1" applyBorder="1" applyAlignment="1" applyProtection="1">
      <alignment horizontal="center" vertical="center"/>
      <protection locked="0" hidden="1"/>
    </xf>
    <xf numFmtId="0" fontId="119" fillId="0" borderId="18" xfId="0" applyFont="1" applyBorder="1" applyAlignment="1" applyProtection="1">
      <alignment horizontal="center" vertical="center"/>
      <protection locked="0" hidden="1"/>
    </xf>
    <xf numFmtId="2" fontId="118" fillId="0" borderId="35" xfId="0" applyNumberFormat="1" applyFont="1" applyBorder="1" applyAlignment="1" applyProtection="1">
      <alignment vertical="top" wrapText="1"/>
      <protection locked="0" hidden="1"/>
    </xf>
    <xf numFmtId="0" fontId="118" fillId="0" borderId="0" xfId="0" applyFont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center"/>
      <protection locked="0" hidden="1"/>
    </xf>
    <xf numFmtId="0" fontId="119" fillId="0" borderId="0" xfId="0" applyFont="1" applyBorder="1" applyAlignment="1" applyProtection="1">
      <protection locked="0" hidden="1"/>
    </xf>
    <xf numFmtId="0" fontId="119" fillId="0" borderId="35" xfId="0" applyFont="1" applyBorder="1" applyAlignment="1" applyProtection="1">
      <protection locked="0" hidden="1"/>
    </xf>
    <xf numFmtId="0" fontId="119" fillId="0" borderId="36" xfId="0" applyFont="1" applyBorder="1" applyAlignment="1" applyProtection="1">
      <alignment horizontal="center" vertical="center"/>
      <protection locked="0" hidden="1"/>
    </xf>
    <xf numFmtId="0" fontId="119" fillId="0" borderId="29" xfId="0" applyFont="1" applyBorder="1" applyAlignment="1" applyProtection="1">
      <alignment vertical="center"/>
      <protection locked="0" hidden="1"/>
    </xf>
    <xf numFmtId="0" fontId="119" fillId="0" borderId="37" xfId="0" applyFont="1" applyBorder="1" applyAlignment="1" applyProtection="1">
      <alignment vertical="center"/>
      <protection locked="0" hidden="1"/>
    </xf>
    <xf numFmtId="0" fontId="119" fillId="0" borderId="0" xfId="0" applyFont="1" applyAlignment="1" applyProtection="1">
      <alignment horizontal="center"/>
      <protection locked="0" hidden="1"/>
    </xf>
    <xf numFmtId="165" fontId="82" fillId="0" borderId="0" xfId="342" applyFont="1" applyFill="1" applyAlignment="1">
      <alignment vertical="center"/>
    </xf>
    <xf numFmtId="0" fontId="73" fillId="25" borderId="0" xfId="0" applyFont="1" applyFill="1"/>
    <xf numFmtId="0" fontId="73" fillId="0" borderId="0" xfId="0" applyFont="1"/>
    <xf numFmtId="165" fontId="68" fillId="0" borderId="0" xfId="339" quotePrefix="1" applyFont="1" applyBorder="1" applyAlignment="1" applyProtection="1">
      <alignment horizontal="left"/>
    </xf>
    <xf numFmtId="170" fontId="79" fillId="25" borderId="35" xfId="343" applyNumberFormat="1" applyFont="1" applyFill="1" applyBorder="1" applyAlignment="1" applyProtection="1">
      <alignment horizontal="right" vertical="center"/>
    </xf>
    <xf numFmtId="170" fontId="79" fillId="25" borderId="37" xfId="343" applyNumberFormat="1" applyFont="1" applyFill="1" applyBorder="1" applyAlignment="1" applyProtection="1">
      <alignment horizontal="right" vertical="center"/>
    </xf>
    <xf numFmtId="165" fontId="56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8" fillId="0" borderId="0" xfId="339" quotePrefix="1" applyFont="1" applyFill="1" applyBorder="1" applyAlignment="1" applyProtection="1">
      <alignment horizontal="left"/>
    </xf>
    <xf numFmtId="165" fontId="85" fillId="0" borderId="0" xfId="340" applyFont="1" applyAlignment="1"/>
    <xf numFmtId="165" fontId="73" fillId="0" borderId="0" xfId="340" applyFont="1" applyAlignment="1"/>
    <xf numFmtId="4" fontId="56" fillId="0" borderId="0" xfId="449" applyNumberFormat="1" applyFont="1"/>
    <xf numFmtId="4" fontId="74" fillId="0" borderId="0" xfId="449" applyNumberFormat="1" applyFont="1"/>
    <xf numFmtId="175" fontId="118" fillId="0" borderId="0" xfId="0" applyNumberFormat="1" applyFont="1" applyProtection="1">
      <protection locked="0" hidden="1"/>
    </xf>
    <xf numFmtId="177" fontId="77" fillId="0" borderId="10" xfId="343" applyNumberFormat="1" applyFont="1" applyFill="1" applyBorder="1" applyAlignment="1" applyProtection="1">
      <alignment vertical="center"/>
    </xf>
    <xf numFmtId="177" fontId="67" fillId="0" borderId="0" xfId="343" applyNumberFormat="1" applyFont="1" applyFill="1" applyBorder="1" applyAlignment="1" applyProtection="1">
      <alignment vertical="center"/>
    </xf>
    <xf numFmtId="177" fontId="67" fillId="0" borderId="14" xfId="343" applyNumberFormat="1" applyFont="1" applyFill="1" applyBorder="1" applyAlignment="1" applyProtection="1">
      <alignment vertical="center"/>
    </xf>
    <xf numFmtId="177" fontId="77" fillId="0" borderId="0" xfId="343" applyNumberFormat="1" applyFont="1" applyFill="1" applyBorder="1" applyAlignment="1" applyProtection="1">
      <alignment vertical="center"/>
    </xf>
    <xf numFmtId="177" fontId="67" fillId="0" borderId="35" xfId="343" applyNumberFormat="1" applyFont="1" applyFill="1" applyBorder="1" applyAlignment="1" applyProtection="1">
      <alignment vertical="center"/>
    </xf>
    <xf numFmtId="177" fontId="79" fillId="0" borderId="0" xfId="343" applyNumberFormat="1" applyFont="1" applyFill="1" applyBorder="1" applyAlignment="1" applyProtection="1">
      <alignment vertical="center"/>
    </xf>
    <xf numFmtId="177" fontId="79" fillId="0" borderId="10" xfId="343" applyNumberFormat="1" applyFont="1" applyFill="1" applyBorder="1" applyAlignment="1" applyProtection="1">
      <alignment vertical="center"/>
    </xf>
    <xf numFmtId="177" fontId="77" fillId="0" borderId="10" xfId="342" applyNumberFormat="1" applyFont="1" applyFill="1" applyBorder="1" applyAlignment="1" applyProtection="1">
      <alignment vertical="center"/>
    </xf>
    <xf numFmtId="177" fontId="77" fillId="0" borderId="11" xfId="342" applyNumberFormat="1" applyFont="1" applyFill="1" applyBorder="1" applyAlignment="1" applyProtection="1">
      <alignment vertical="center"/>
    </xf>
    <xf numFmtId="170" fontId="79" fillId="25" borderId="18" xfId="342" applyNumberFormat="1" applyFont="1" applyFill="1" applyBorder="1" applyAlignment="1" applyProtection="1">
      <alignment horizontal="right" vertical="center"/>
    </xf>
    <xf numFmtId="170" fontId="125" fillId="0" borderId="0" xfId="342" applyNumberFormat="1" applyFont="1" applyFill="1" applyBorder="1" applyAlignment="1" applyProtection="1">
      <alignment horizontal="right" vertical="center"/>
    </xf>
    <xf numFmtId="170" fontId="125" fillId="0" borderId="35" xfId="342" applyNumberFormat="1" applyFont="1" applyFill="1" applyBorder="1" applyAlignment="1" applyProtection="1">
      <alignment horizontal="right" vertical="center"/>
    </xf>
    <xf numFmtId="170" fontId="125" fillId="0" borderId="29" xfId="342" applyNumberFormat="1" applyFont="1" applyFill="1" applyBorder="1" applyAlignment="1" applyProtection="1">
      <alignment horizontal="right" vertical="center"/>
    </xf>
    <xf numFmtId="170" fontId="125" fillId="0" borderId="37" xfId="342" applyNumberFormat="1" applyFont="1" applyFill="1" applyBorder="1" applyAlignment="1" applyProtection="1">
      <alignment horizontal="right" vertical="center"/>
    </xf>
    <xf numFmtId="170" fontId="104" fillId="0" borderId="0" xfId="342" applyNumberFormat="1" applyFont="1" applyFill="1" applyBorder="1" applyAlignment="1" applyProtection="1">
      <alignment horizontal="right" vertical="center"/>
    </xf>
    <xf numFmtId="170" fontId="104" fillId="25" borderId="0" xfId="342" applyNumberFormat="1" applyFont="1" applyFill="1" applyBorder="1" applyAlignment="1" applyProtection="1">
      <alignment horizontal="right" vertical="center"/>
    </xf>
    <xf numFmtId="170" fontId="104" fillId="0" borderId="35" xfId="342" applyNumberFormat="1" applyFont="1" applyFill="1" applyBorder="1" applyAlignment="1" applyProtection="1">
      <alignment horizontal="right" vertical="center"/>
    </xf>
    <xf numFmtId="170" fontId="104" fillId="0" borderId="29" xfId="342" applyNumberFormat="1" applyFont="1" applyFill="1" applyBorder="1" applyAlignment="1" applyProtection="1">
      <alignment horizontal="right" vertical="center"/>
    </xf>
    <xf numFmtId="170" fontId="104" fillId="0" borderId="37" xfId="342" applyNumberFormat="1" applyFont="1" applyFill="1" applyBorder="1" applyAlignment="1" applyProtection="1">
      <alignment horizontal="right" vertical="center"/>
    </xf>
    <xf numFmtId="177" fontId="125" fillId="0" borderId="0" xfId="345" applyNumberFormat="1" applyFont="1" applyFill="1" applyBorder="1" applyAlignment="1" applyProtection="1">
      <alignment horizontal="right" vertical="center"/>
    </xf>
    <xf numFmtId="177" fontId="125" fillId="0" borderId="14" xfId="345" applyNumberFormat="1" applyFont="1" applyFill="1" applyBorder="1" applyAlignment="1" applyProtection="1">
      <alignment horizontal="right" vertical="center"/>
    </xf>
    <xf numFmtId="177" fontId="125" fillId="0" borderId="35" xfId="345" applyNumberFormat="1" applyFont="1" applyFill="1" applyBorder="1" applyAlignment="1" applyProtection="1">
      <alignment horizontal="right" vertical="center"/>
    </xf>
    <xf numFmtId="170" fontId="70" fillId="0" borderId="0" xfId="0" applyNumberFormat="1" applyFont="1" applyFill="1" applyBorder="1" applyAlignment="1" applyProtection="1">
      <alignment horizontal="right" vertical="center"/>
    </xf>
    <xf numFmtId="177" fontId="104" fillId="0" borderId="0" xfId="345" applyNumberFormat="1" applyFont="1" applyFill="1" applyBorder="1" applyAlignment="1" applyProtection="1">
      <alignment horizontal="right" vertical="center"/>
    </xf>
    <xf numFmtId="170" fontId="73" fillId="0" borderId="0" xfId="0" applyNumberFormat="1" applyFont="1" applyFill="1" applyBorder="1" applyAlignment="1" applyProtection="1">
      <alignment horizontal="right" vertical="center"/>
    </xf>
    <xf numFmtId="177" fontId="104" fillId="0" borderId="52" xfId="345" applyNumberFormat="1" applyFont="1" applyFill="1" applyBorder="1" applyAlignment="1" applyProtection="1">
      <alignment horizontal="right" vertical="center"/>
    </xf>
    <xf numFmtId="177" fontId="104" fillId="0" borderId="19" xfId="345" applyNumberFormat="1" applyFont="1" applyFill="1" applyBorder="1" applyAlignment="1" applyProtection="1">
      <alignment horizontal="right" vertical="center"/>
    </xf>
    <xf numFmtId="177" fontId="104" fillId="0" borderId="0" xfId="345" applyNumberFormat="1" applyFont="1" applyFill="1" applyAlignment="1" applyProtection="1">
      <alignment horizontal="right" vertical="center"/>
    </xf>
    <xf numFmtId="178" fontId="67" fillId="0" borderId="18" xfId="467" applyNumberFormat="1" applyFont="1" applyFill="1" applyBorder="1" applyAlignment="1" applyProtection="1">
      <alignment horizontal="right"/>
    </xf>
    <xf numFmtId="178" fontId="68" fillId="0" borderId="18" xfId="467" applyNumberFormat="1" applyFont="1" applyFill="1" applyBorder="1" applyAlignment="1" applyProtection="1">
      <alignment horizontal="right"/>
    </xf>
    <xf numFmtId="170" fontId="79" fillId="25" borderId="0" xfId="343" applyNumberFormat="1" applyFont="1" applyFill="1" applyBorder="1" applyAlignment="1" applyProtection="1">
      <alignment horizontal="right" vertical="center"/>
    </xf>
    <xf numFmtId="170" fontId="127" fillId="0" borderId="35" xfId="340" applyNumberFormat="1" applyFont="1" applyFill="1" applyBorder="1" applyAlignment="1" applyProtection="1">
      <alignment horizontal="right"/>
    </xf>
    <xf numFmtId="170" fontId="127" fillId="0" borderId="37" xfId="340" applyNumberFormat="1" applyFont="1" applyFill="1" applyBorder="1" applyAlignment="1" applyProtection="1">
      <alignment horizontal="right"/>
    </xf>
    <xf numFmtId="0" fontId="122" fillId="0" borderId="23" xfId="0" applyFont="1" applyBorder="1" applyAlignment="1" applyProtection="1">
      <alignment horizontal="center" vertical="center"/>
      <protection locked="0" hidden="1"/>
    </xf>
    <xf numFmtId="0" fontId="68" fillId="0" borderId="0" xfId="0" applyFont="1" applyFill="1" applyAlignment="1">
      <alignment horizontal="left"/>
    </xf>
    <xf numFmtId="0" fontId="68" fillId="0" borderId="0" xfId="0" applyFont="1" applyFill="1"/>
    <xf numFmtId="3" fontId="68" fillId="0" borderId="23" xfId="449" applyNumberFormat="1" applyFont="1" applyFill="1" applyBorder="1"/>
    <xf numFmtId="3" fontId="68" fillId="0" borderId="37" xfId="449" applyNumberFormat="1" applyFont="1" applyFill="1" applyBorder="1"/>
    <xf numFmtId="0" fontId="119" fillId="0" borderId="0" xfId="0" applyFont="1" applyAlignment="1" applyProtection="1">
      <alignment horizontal="center"/>
      <protection locked="0" hidden="1"/>
    </xf>
    <xf numFmtId="165" fontId="70" fillId="0" borderId="20" xfId="339" applyFont="1" applyBorder="1" applyAlignment="1" applyProtection="1">
      <alignment horizontal="center"/>
    </xf>
    <xf numFmtId="165" fontId="70" fillId="0" borderId="53" xfId="339" applyFont="1" applyBorder="1" applyAlignment="1" applyProtection="1">
      <alignment horizontal="left"/>
    </xf>
    <xf numFmtId="0" fontId="70" fillId="0" borderId="22" xfId="0" applyFont="1" applyBorder="1" applyAlignment="1" applyProtection="1">
      <alignment horizontal="center"/>
    </xf>
    <xf numFmtId="165" fontId="70" fillId="0" borderId="66" xfId="339" quotePrefix="1" applyNumberFormat="1" applyFont="1" applyBorder="1" applyAlignment="1" applyProtection="1">
      <alignment horizontal="center"/>
    </xf>
    <xf numFmtId="167" fontId="68" fillId="0" borderId="15" xfId="450" applyNumberFormat="1" applyFont="1" applyFill="1" applyBorder="1" applyProtection="1"/>
    <xf numFmtId="167" fontId="68" fillId="0" borderId="26" xfId="339" applyNumberFormat="1" applyFont="1" applyFill="1" applyBorder="1" applyProtection="1"/>
    <xf numFmtId="165" fontId="56" fillId="0" borderId="0" xfId="339" applyFont="1" applyBorder="1"/>
    <xf numFmtId="167" fontId="56" fillId="0" borderId="0" xfId="339" applyNumberFormat="1" applyFont="1" applyBorder="1" applyProtection="1"/>
    <xf numFmtId="10" fontId="56" fillId="0" borderId="0" xfId="339" applyNumberFormat="1" applyFont="1" applyBorder="1" applyProtection="1"/>
    <xf numFmtId="1" fontId="68" fillId="0" borderId="18" xfId="340" applyNumberFormat="1" applyFont="1" applyBorder="1"/>
    <xf numFmtId="1" fontId="68" fillId="0" borderId="18" xfId="340" applyNumberFormat="1" applyFont="1" applyFill="1" applyBorder="1"/>
    <xf numFmtId="1" fontId="68" fillId="0" borderId="18" xfId="346" applyNumberFormat="1" applyFont="1" applyBorder="1"/>
    <xf numFmtId="170" fontId="128" fillId="0" borderId="35" xfId="340" applyNumberFormat="1" applyFont="1" applyFill="1" applyBorder="1" applyAlignment="1" applyProtection="1">
      <alignment horizontal="right"/>
    </xf>
    <xf numFmtId="49" fontId="68" fillId="25" borderId="18" xfId="483" applyNumberFormat="1" applyFont="1" applyFill="1" applyBorder="1" applyAlignment="1" applyProtection="1">
      <alignment horizontal="left"/>
    </xf>
    <xf numFmtId="165" fontId="68" fillId="25" borderId="0" xfId="483" quotePrefix="1" applyNumberFormat="1" applyFont="1" applyFill="1" applyBorder="1" applyAlignment="1" applyProtection="1">
      <alignment horizontal="center"/>
    </xf>
    <xf numFmtId="165" fontId="68" fillId="25" borderId="35" xfId="483" applyNumberFormat="1" applyFont="1" applyFill="1" applyBorder="1" applyAlignment="1" applyProtection="1">
      <alignment horizontal="left"/>
    </xf>
    <xf numFmtId="3" fontId="111" fillId="0" borderId="0" xfId="326" applyNumberFormat="1" applyFont="1" applyFill="1"/>
    <xf numFmtId="169" fontId="111" fillId="0" borderId="0" xfId="326" applyNumberFormat="1" applyFont="1" applyFill="1"/>
    <xf numFmtId="49" fontId="68" fillId="25" borderId="18" xfId="483" applyNumberFormat="1" applyFont="1" applyFill="1" applyBorder="1"/>
    <xf numFmtId="165" fontId="68" fillId="25" borderId="35" xfId="483" applyNumberFormat="1" applyFont="1" applyFill="1" applyBorder="1"/>
    <xf numFmtId="49" fontId="68" fillId="25" borderId="18" xfId="483" quotePrefix="1" applyNumberFormat="1" applyFont="1" applyFill="1" applyBorder="1"/>
    <xf numFmtId="169" fontId="111" fillId="0" borderId="0" xfId="326" applyNumberFormat="1" applyFont="1" applyFill="1" applyAlignment="1">
      <alignment vertical="center"/>
    </xf>
    <xf numFmtId="165" fontId="112" fillId="25" borderId="0" xfId="483" applyNumberFormat="1" applyFont="1" applyFill="1"/>
    <xf numFmtId="165" fontId="68" fillId="25" borderId="35" xfId="483" applyNumberFormat="1" applyFont="1" applyFill="1" applyBorder="1" applyAlignment="1">
      <alignment wrapText="1"/>
    </xf>
    <xf numFmtId="165" fontId="68" fillId="25" borderId="62" xfId="483" applyNumberFormat="1" applyFont="1" applyFill="1" applyBorder="1" applyAlignment="1">
      <alignment horizontal="center"/>
    </xf>
    <xf numFmtId="165" fontId="73" fillId="25" borderId="63" xfId="483" applyNumberFormat="1" applyFont="1" applyFill="1" applyBorder="1"/>
    <xf numFmtId="49" fontId="95" fillId="25" borderId="0" xfId="483" applyNumberFormat="1" applyFont="1" applyFill="1"/>
    <xf numFmtId="165" fontId="67" fillId="0" borderId="0" xfId="483" applyNumberFormat="1" applyFont="1" applyFill="1" applyAlignment="1">
      <alignment horizontal="center"/>
    </xf>
    <xf numFmtId="173" fontId="77" fillId="0" borderId="0" xfId="485" applyNumberFormat="1" applyFont="1" applyBorder="1"/>
    <xf numFmtId="173" fontId="77" fillId="0" borderId="14" xfId="485" applyNumberFormat="1" applyFont="1" applyBorder="1"/>
    <xf numFmtId="173" fontId="77" fillId="0" borderId="15" xfId="485" applyNumberFormat="1" applyFont="1" applyBorder="1"/>
    <xf numFmtId="173" fontId="77" fillId="0" borderId="0" xfId="485" applyNumberFormat="1" applyFont="1" applyBorder="1" applyProtection="1"/>
    <xf numFmtId="173" fontId="77" fillId="0" borderId="35" xfId="485" applyNumberFormat="1" applyFont="1" applyBorder="1" applyProtection="1"/>
    <xf numFmtId="1" fontId="68" fillId="0" borderId="20" xfId="485" applyNumberFormat="1" applyFont="1" applyBorder="1"/>
    <xf numFmtId="165" fontId="112" fillId="0" borderId="20" xfId="485" applyNumberFormat="1" applyFont="1" applyBorder="1"/>
    <xf numFmtId="1" fontId="68" fillId="0" borderId="20" xfId="485" applyNumberFormat="1" applyFont="1" applyBorder="1" applyAlignment="1">
      <alignment wrapText="1"/>
    </xf>
    <xf numFmtId="1" fontId="68" fillId="0" borderId="20" xfId="486" applyNumberFormat="1" applyFont="1" applyBorder="1"/>
    <xf numFmtId="49" fontId="68" fillId="0" borderId="61" xfId="485" applyNumberFormat="1" applyFont="1" applyBorder="1"/>
    <xf numFmtId="165" fontId="85" fillId="0" borderId="0" xfId="485" applyNumberFormat="1" applyFont="1" applyFill="1" applyBorder="1"/>
    <xf numFmtId="4" fontId="85" fillId="0" borderId="0" xfId="485" applyNumberFormat="1" applyFont="1"/>
    <xf numFmtId="165" fontId="68" fillId="25" borderId="18" xfId="310" quotePrefix="1" applyNumberFormat="1" applyFont="1" applyFill="1" applyBorder="1" applyAlignment="1" applyProtection="1">
      <alignment horizontal="left"/>
    </xf>
    <xf numFmtId="165" fontId="68" fillId="25" borderId="0" xfId="310" quotePrefix="1" applyNumberFormat="1" applyFont="1" applyFill="1" applyBorder="1" applyAlignment="1" applyProtection="1">
      <alignment horizontal="center"/>
    </xf>
    <xf numFmtId="165" fontId="68" fillId="0" borderId="18" xfId="310" quotePrefix="1" applyNumberFormat="1" applyFont="1" applyFill="1" applyBorder="1" applyAlignment="1" applyProtection="1">
      <alignment horizontal="left"/>
    </xf>
    <xf numFmtId="165" fontId="68" fillId="0" borderId="0" xfId="310" applyNumberFormat="1" applyFont="1" applyFill="1" applyBorder="1" applyAlignment="1" applyProtection="1">
      <alignment horizontal="center"/>
    </xf>
    <xf numFmtId="165" fontId="68" fillId="0" borderId="0" xfId="310" quotePrefix="1" applyNumberFormat="1" applyFont="1" applyFill="1" applyBorder="1" applyAlignment="1" applyProtection="1">
      <alignment horizontal="center"/>
    </xf>
    <xf numFmtId="2" fontId="56" fillId="0" borderId="0" xfId="449" applyNumberFormat="1" applyFont="1"/>
    <xf numFmtId="4" fontId="129" fillId="0" borderId="0" xfId="449" applyNumberFormat="1" applyFont="1"/>
    <xf numFmtId="174" fontId="56" fillId="0" borderId="0" xfId="449" applyNumberFormat="1" applyFont="1"/>
    <xf numFmtId="0" fontId="67" fillId="0" borderId="18" xfId="449" applyFont="1" applyBorder="1"/>
    <xf numFmtId="0" fontId="130" fillId="0" borderId="0" xfId="0" applyFont="1" applyProtection="1">
      <protection locked="0" hidden="1"/>
    </xf>
    <xf numFmtId="0" fontId="130" fillId="0" borderId="0" xfId="0" applyFont="1" applyBorder="1" applyProtection="1">
      <protection locked="0" hidden="1"/>
    </xf>
    <xf numFmtId="0" fontId="119" fillId="0" borderId="15" xfId="0" applyFont="1" applyBorder="1" applyAlignment="1" applyProtection="1">
      <alignment horizontal="centerContinuous"/>
      <protection locked="0" hidden="1"/>
    </xf>
    <xf numFmtId="0" fontId="123" fillId="0" borderId="23" xfId="0" applyFont="1" applyBorder="1" applyAlignment="1" applyProtection="1">
      <alignment horizontal="center"/>
      <protection locked="0" hidden="1"/>
    </xf>
    <xf numFmtId="165" fontId="68" fillId="0" borderId="0" xfId="483" quotePrefix="1" applyNumberFormat="1" applyFont="1" applyFill="1"/>
    <xf numFmtId="165" fontId="67" fillId="0" borderId="0" xfId="467" applyFont="1" applyAlignment="1">
      <alignment horizontal="center"/>
    </xf>
    <xf numFmtId="176" fontId="77" fillId="25" borderId="0" xfId="341" applyNumberFormat="1" applyFont="1" applyFill="1" applyBorder="1" applyAlignment="1" applyProtection="1"/>
    <xf numFmtId="176" fontId="116" fillId="0" borderId="12" xfId="0" applyNumberFormat="1" applyFont="1" applyBorder="1" applyAlignment="1">
      <alignment horizontal="right" wrapText="1"/>
    </xf>
    <xf numFmtId="176" fontId="79" fillId="25" borderId="18" xfId="341" applyNumberFormat="1" applyFont="1" applyFill="1" applyBorder="1" applyAlignment="1" applyProtection="1"/>
    <xf numFmtId="176" fontId="115" fillId="0" borderId="0" xfId="0" applyNumberFormat="1" applyFont="1" applyBorder="1" applyAlignment="1">
      <alignment horizontal="right" wrapText="1"/>
    </xf>
    <xf numFmtId="176" fontId="79" fillId="25" borderId="36" xfId="341" applyNumberFormat="1" applyFont="1" applyFill="1" applyBorder="1" applyAlignment="1" applyProtection="1"/>
    <xf numFmtId="176" fontId="115" fillId="0" borderId="29" xfId="0" applyNumberFormat="1" applyFont="1" applyBorder="1" applyAlignment="1">
      <alignment horizontal="right" wrapText="1"/>
    </xf>
    <xf numFmtId="165" fontId="85" fillId="25" borderId="11" xfId="483" applyNumberFormat="1" applyFont="1" applyFill="1" applyBorder="1"/>
    <xf numFmtId="176" fontId="111" fillId="0" borderId="0" xfId="326" applyNumberFormat="1" applyFont="1" applyFill="1" applyAlignment="1">
      <alignment vertical="center"/>
    </xf>
    <xf numFmtId="176" fontId="111" fillId="0" borderId="0" xfId="326" applyNumberFormat="1" applyFont="1" applyFill="1"/>
    <xf numFmtId="176" fontId="111" fillId="0" borderId="35" xfId="326" applyNumberFormat="1" applyFont="1" applyFill="1" applyBorder="1"/>
    <xf numFmtId="176" fontId="68" fillId="0" borderId="35" xfId="483" applyNumberFormat="1" applyFont="1" applyFill="1" applyBorder="1" applyAlignment="1">
      <alignment vertical="center"/>
    </xf>
    <xf numFmtId="176" fontId="79" fillId="0" borderId="18" xfId="483" applyNumberFormat="1" applyFont="1" applyFill="1" applyBorder="1" applyAlignment="1" applyProtection="1">
      <alignment vertical="center"/>
    </xf>
    <xf numFmtId="176" fontId="111" fillId="0" borderId="35" xfId="326" applyNumberFormat="1" applyFont="1" applyFill="1" applyBorder="1" applyAlignment="1">
      <alignment vertical="center"/>
    </xf>
    <xf numFmtId="176" fontId="111" fillId="0" borderId="18" xfId="326" applyNumberFormat="1" applyFont="1" applyFill="1" applyBorder="1" applyAlignment="1">
      <alignment vertical="center"/>
    </xf>
    <xf numFmtId="176" fontId="111" fillId="0" borderId="63" xfId="326" applyNumberFormat="1" applyFont="1" applyFill="1" applyBorder="1"/>
    <xf numFmtId="176" fontId="113" fillId="0" borderId="29" xfId="326" applyNumberFormat="1" applyFont="1" applyFill="1" applyBorder="1"/>
    <xf numFmtId="176" fontId="68" fillId="0" borderId="37" xfId="483" applyNumberFormat="1" applyFont="1" applyFill="1" applyBorder="1" applyAlignment="1">
      <alignment vertical="center"/>
    </xf>
    <xf numFmtId="176" fontId="111" fillId="0" borderId="37" xfId="326" applyNumberFormat="1" applyFont="1" applyFill="1" applyBorder="1" applyAlignment="1">
      <alignment vertical="center"/>
    </xf>
    <xf numFmtId="176" fontId="77" fillId="0" borderId="0" xfId="483" applyNumberFormat="1" applyFont="1" applyFill="1" applyBorder="1" applyAlignment="1">
      <alignment vertical="center"/>
    </xf>
    <xf numFmtId="176" fontId="77" fillId="0" borderId="20" xfId="483" applyNumberFormat="1" applyFont="1" applyFill="1" applyBorder="1" applyAlignment="1">
      <alignment vertical="center"/>
    </xf>
    <xf numFmtId="176" fontId="77" fillId="0" borderId="35" xfId="483" applyNumberFormat="1" applyFont="1" applyFill="1" applyBorder="1" applyAlignment="1">
      <alignment vertical="center"/>
    </xf>
    <xf numFmtId="176" fontId="86" fillId="0" borderId="0" xfId="483" applyNumberFormat="1" applyFont="1" applyFill="1" applyBorder="1" applyAlignment="1">
      <alignment vertical="center"/>
    </xf>
    <xf numFmtId="176" fontId="68" fillId="0" borderId="61" xfId="483" applyNumberFormat="1" applyFont="1" applyFill="1" applyBorder="1" applyAlignment="1">
      <alignment vertical="center"/>
    </xf>
    <xf numFmtId="176" fontId="68" fillId="0" borderId="62" xfId="483" applyNumberFormat="1" applyFont="1" applyFill="1" applyBorder="1" applyAlignment="1">
      <alignment vertical="center"/>
    </xf>
    <xf numFmtId="176" fontId="111" fillId="0" borderId="63" xfId="326" applyNumberFormat="1" applyFont="1" applyFill="1" applyBorder="1" applyAlignment="1">
      <alignment vertical="center"/>
    </xf>
    <xf numFmtId="176" fontId="68" fillId="0" borderId="63" xfId="483" applyNumberFormat="1" applyFont="1" applyFill="1" applyBorder="1" applyAlignment="1">
      <alignment vertical="center"/>
    </xf>
    <xf numFmtId="176" fontId="79" fillId="0" borderId="62" xfId="483" applyNumberFormat="1" applyFont="1" applyFill="1" applyBorder="1" applyAlignment="1" applyProtection="1">
      <alignment vertical="center"/>
    </xf>
    <xf numFmtId="176" fontId="79" fillId="0" borderId="36" xfId="484" applyNumberFormat="1" applyFont="1" applyFill="1" applyBorder="1" applyAlignment="1">
      <alignment horizontal="right" vertical="center" wrapText="1"/>
    </xf>
    <xf numFmtId="176" fontId="113" fillId="0" borderId="29" xfId="326" applyNumberFormat="1" applyFont="1" applyFill="1" applyBorder="1" applyAlignment="1">
      <alignment vertical="center"/>
    </xf>
    <xf numFmtId="169" fontId="111" fillId="0" borderId="0" xfId="326" applyNumberFormat="1" applyFont="1" applyFill="1" applyBorder="1"/>
    <xf numFmtId="169" fontId="111" fillId="0" borderId="0" xfId="326" applyNumberFormat="1" applyFont="1" applyFill="1" applyBorder="1" applyAlignment="1">
      <alignment vertical="center"/>
    </xf>
    <xf numFmtId="173" fontId="68" fillId="0" borderId="0" xfId="483" applyNumberFormat="1" applyFont="1" applyFill="1" applyBorder="1"/>
    <xf numFmtId="3" fontId="79" fillId="0" borderId="0" xfId="484" applyNumberFormat="1" applyFont="1" applyFill="1" applyBorder="1" applyAlignment="1">
      <alignment horizontal="right" wrapText="1"/>
    </xf>
    <xf numFmtId="165" fontId="85" fillId="0" borderId="0" xfId="483" applyNumberFormat="1" applyFont="1" applyFill="1" applyBorder="1" applyAlignment="1" applyProtection="1">
      <alignment horizontal="center"/>
    </xf>
    <xf numFmtId="176" fontId="77" fillId="0" borderId="0" xfId="485" applyNumberFormat="1" applyFont="1" applyFill="1" applyBorder="1"/>
    <xf numFmtId="176" fontId="77" fillId="0" borderId="35" xfId="485" applyNumberFormat="1" applyFont="1" applyFill="1" applyBorder="1"/>
    <xf numFmtId="176" fontId="68" fillId="0" borderId="35" xfId="485" applyNumberFormat="1" applyFont="1" applyFill="1" applyBorder="1"/>
    <xf numFmtId="176" fontId="79" fillId="0" borderId="18" xfId="485" applyNumberFormat="1" applyFont="1" applyFill="1" applyBorder="1" applyProtection="1"/>
    <xf numFmtId="176" fontId="79" fillId="0" borderId="18" xfId="485" applyNumberFormat="1" applyFont="1" applyFill="1" applyBorder="1" applyAlignment="1" applyProtection="1">
      <alignment vertical="center"/>
    </xf>
    <xf numFmtId="176" fontId="115" fillId="0" borderId="0" xfId="326" applyNumberFormat="1" applyFont="1" applyFill="1" applyBorder="1"/>
    <xf numFmtId="176" fontId="68" fillId="0" borderId="20" xfId="485" applyNumberFormat="1" applyFont="1" applyFill="1" applyBorder="1"/>
    <xf numFmtId="176" fontId="68" fillId="0" borderId="61" xfId="485" applyNumberFormat="1" applyFont="1" applyFill="1" applyBorder="1"/>
    <xf numFmtId="176" fontId="68" fillId="0" borderId="62" xfId="485" applyNumberFormat="1" applyFont="1" applyFill="1" applyBorder="1"/>
    <xf numFmtId="176" fontId="68" fillId="0" borderId="63" xfId="485" applyNumberFormat="1" applyFont="1" applyFill="1" applyBorder="1"/>
    <xf numFmtId="176" fontId="68" fillId="0" borderId="67" xfId="485" applyNumberFormat="1" applyFont="1" applyFill="1" applyBorder="1"/>
    <xf numFmtId="176" fontId="79" fillId="0" borderId="62" xfId="485" applyNumberFormat="1" applyFont="1" applyFill="1" applyBorder="1" applyProtection="1"/>
    <xf numFmtId="176" fontId="111" fillId="0" borderId="36" xfId="326" applyNumberFormat="1" applyFont="1" applyFill="1" applyBorder="1"/>
    <xf numFmtId="176" fontId="68" fillId="0" borderId="37" xfId="485" applyNumberFormat="1" applyFont="1" applyFill="1" applyBorder="1"/>
    <xf numFmtId="176" fontId="68" fillId="0" borderId="23" xfId="485" applyNumberFormat="1" applyFont="1" applyFill="1" applyBorder="1"/>
    <xf numFmtId="176" fontId="111" fillId="0" borderId="37" xfId="326" applyNumberFormat="1" applyFont="1" applyFill="1" applyBorder="1"/>
    <xf numFmtId="176" fontId="77" fillId="0" borderId="0" xfId="310" applyNumberFormat="1" applyFont="1" applyFill="1" applyBorder="1" applyAlignment="1">
      <alignment vertical="center"/>
    </xf>
    <xf numFmtId="176" fontId="77" fillId="25" borderId="35" xfId="310" applyNumberFormat="1" applyFont="1" applyFill="1" applyBorder="1" applyAlignment="1" applyProtection="1">
      <alignment vertical="center"/>
    </xf>
    <xf numFmtId="176" fontId="115" fillId="0" borderId="18" xfId="310" applyNumberFormat="1" applyFont="1" applyFill="1" applyBorder="1" applyAlignment="1">
      <alignment vertical="center"/>
    </xf>
    <xf numFmtId="176" fontId="111" fillId="25" borderId="35" xfId="326" applyNumberFormat="1" applyFont="1" applyFill="1" applyBorder="1" applyAlignment="1">
      <alignment vertical="center"/>
    </xf>
    <xf numFmtId="176" fontId="79" fillId="25" borderId="18" xfId="310" applyNumberFormat="1" applyFont="1" applyFill="1" applyBorder="1" applyAlignment="1" applyProtection="1">
      <alignment vertical="center"/>
    </xf>
    <xf numFmtId="176" fontId="79" fillId="0" borderId="18" xfId="310" applyNumberFormat="1" applyFont="1" applyFill="1" applyBorder="1" applyAlignment="1" applyProtection="1">
      <alignment vertical="center"/>
    </xf>
    <xf numFmtId="176" fontId="79" fillId="25" borderId="36" xfId="310" applyNumberFormat="1" applyFont="1" applyFill="1" applyBorder="1" applyAlignment="1" applyProtection="1">
      <alignment vertical="center"/>
    </xf>
    <xf numFmtId="0" fontId="68" fillId="25" borderId="18" xfId="315" quotePrefix="1" applyNumberFormat="1" applyFont="1" applyFill="1" applyBorder="1" applyAlignment="1">
      <alignment horizontal="center"/>
    </xf>
    <xf numFmtId="176" fontId="116" fillId="0" borderId="0" xfId="315" applyNumberFormat="1" applyFont="1" applyFill="1"/>
    <xf numFmtId="176" fontId="77" fillId="0" borderId="35" xfId="315" applyNumberFormat="1" applyFont="1" applyFill="1" applyBorder="1"/>
    <xf numFmtId="176" fontId="77" fillId="25" borderId="18" xfId="315" applyNumberFormat="1" applyFont="1" applyFill="1" applyBorder="1" applyProtection="1"/>
    <xf numFmtId="176" fontId="117" fillId="25" borderId="35" xfId="326" applyNumberFormat="1" applyFont="1" applyFill="1" applyBorder="1" applyAlignment="1"/>
    <xf numFmtId="176" fontId="115" fillId="0" borderId="0" xfId="315" applyNumberFormat="1" applyFont="1" applyFill="1"/>
    <xf numFmtId="176" fontId="68" fillId="0" borderId="35" xfId="315" applyNumberFormat="1" applyFont="1" applyFill="1" applyBorder="1"/>
    <xf numFmtId="176" fontId="79" fillId="25" borderId="18" xfId="315" applyNumberFormat="1" applyFont="1" applyFill="1" applyBorder="1" applyProtection="1"/>
    <xf numFmtId="176" fontId="111" fillId="25" borderId="35" xfId="326" applyNumberFormat="1" applyFont="1" applyFill="1" applyBorder="1"/>
    <xf numFmtId="165" fontId="70" fillId="0" borderId="0" xfId="467" applyFont="1" applyBorder="1" applyAlignment="1" applyProtection="1">
      <alignment horizontal="center"/>
    </xf>
    <xf numFmtId="165" fontId="72" fillId="0" borderId="0" xfId="467" applyFont="1" applyBorder="1" applyAlignment="1" applyProtection="1">
      <alignment horizontal="center" vertical="center"/>
    </xf>
    <xf numFmtId="178" fontId="67" fillId="0" borderId="0" xfId="467" applyNumberFormat="1" applyFont="1" applyFill="1" applyBorder="1" applyAlignment="1" applyProtection="1">
      <alignment horizontal="right"/>
    </xf>
    <xf numFmtId="178" fontId="68" fillId="0" borderId="0" xfId="467" applyNumberFormat="1" applyFont="1" applyFill="1" applyBorder="1" applyAlignment="1" applyProtection="1">
      <alignment horizontal="right"/>
    </xf>
    <xf numFmtId="167" fontId="68" fillId="0" borderId="0" xfId="467" applyNumberFormat="1" applyFont="1" applyFill="1" applyBorder="1" applyAlignment="1" applyProtection="1">
      <alignment horizontal="right"/>
    </xf>
    <xf numFmtId="3" fontId="74" fillId="0" borderId="0" xfId="449" applyNumberFormat="1" applyFont="1"/>
    <xf numFmtId="0" fontId="56" fillId="0" borderId="0" xfId="449" applyFont="1" applyAlignment="1">
      <alignment horizontal="right"/>
    </xf>
    <xf numFmtId="165" fontId="112" fillId="25" borderId="0" xfId="483" applyNumberFormat="1" applyFont="1" applyFill="1" applyAlignment="1">
      <alignment horizontal="center"/>
    </xf>
    <xf numFmtId="180" fontId="68" fillId="0" borderId="20" xfId="449" applyNumberFormat="1" applyFont="1" applyFill="1" applyBorder="1"/>
    <xf numFmtId="180" fontId="68" fillId="0" borderId="37" xfId="449" applyNumberFormat="1" applyFont="1" applyFill="1" applyBorder="1"/>
    <xf numFmtId="180" fontId="68" fillId="0" borderId="20" xfId="339" applyNumberFormat="1" applyFont="1" applyFill="1" applyBorder="1" applyProtection="1"/>
    <xf numFmtId="180" fontId="68" fillId="0" borderId="38" xfId="339" applyNumberFormat="1" applyFont="1" applyFill="1" applyBorder="1" applyProtection="1"/>
    <xf numFmtId="180" fontId="68" fillId="0" borderId="22" xfId="339" applyNumberFormat="1" applyFont="1" applyFill="1" applyBorder="1" applyProtection="1"/>
    <xf numFmtId="180" fontId="81" fillId="0" borderId="22" xfId="339" applyNumberFormat="1" applyFont="1" applyFill="1" applyBorder="1" applyProtection="1"/>
    <xf numFmtId="179" fontId="56" fillId="0" borderId="0" xfId="449" applyNumberFormat="1" applyFont="1"/>
    <xf numFmtId="180" fontId="68" fillId="0" borderId="23" xfId="449" applyNumberFormat="1" applyFont="1" applyFill="1" applyBorder="1"/>
    <xf numFmtId="165" fontId="73" fillId="0" borderId="0" xfId="340" applyFont="1"/>
    <xf numFmtId="0" fontId="122" fillId="0" borderId="35" xfId="0" applyFont="1" applyBorder="1" applyAlignment="1" applyProtection="1">
      <alignment horizontal="center" vertical="center"/>
      <protection locked="0" hidden="1"/>
    </xf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7" fontId="68" fillId="0" borderId="40" xfId="339" applyNumberFormat="1" applyFont="1" applyFill="1" applyBorder="1" applyProtection="1"/>
    <xf numFmtId="165" fontId="68" fillId="0" borderId="21" xfId="339" quotePrefix="1" applyFont="1" applyBorder="1" applyAlignment="1" applyProtection="1">
      <alignment horizontal="left" wrapText="1"/>
    </xf>
    <xf numFmtId="1" fontId="68" fillId="0" borderId="20" xfId="485" applyNumberFormat="1" applyFont="1" applyFill="1" applyBorder="1"/>
    <xf numFmtId="165" fontId="68" fillId="25" borderId="0" xfId="310" quotePrefix="1" applyNumberFormat="1" applyFont="1" applyFill="1" applyBorder="1" applyAlignment="1" applyProtection="1">
      <alignment horizontal="center" vertical="center"/>
    </xf>
    <xf numFmtId="165" fontId="68" fillId="25" borderId="0" xfId="483" quotePrefix="1" applyNumberFormat="1" applyFont="1" applyFill="1" applyBorder="1" applyAlignment="1" applyProtection="1">
      <alignment horizontal="center" vertical="center" wrapText="1"/>
    </xf>
    <xf numFmtId="49" fontId="68" fillId="25" borderId="18" xfId="483" applyNumberFormat="1" applyFont="1" applyFill="1" applyBorder="1" applyAlignment="1">
      <alignment vertical="center" wrapText="1"/>
    </xf>
    <xf numFmtId="165" fontId="68" fillId="25" borderId="18" xfId="310" quotePrefix="1" applyNumberFormat="1" applyFont="1" applyFill="1" applyBorder="1" applyAlignment="1" applyProtection="1">
      <alignment horizontal="left" vertical="center"/>
    </xf>
    <xf numFmtId="167" fontId="68" fillId="0" borderId="20" xfId="339" applyNumberFormat="1" applyFont="1" applyFill="1" applyBorder="1" applyProtection="1"/>
    <xf numFmtId="167" fontId="68" fillId="0" borderId="20" xfId="339" applyNumberFormat="1" applyFont="1" applyFill="1" applyBorder="1" applyProtection="1"/>
    <xf numFmtId="167" fontId="68" fillId="0" borderId="10" xfId="450" applyNumberFormat="1" applyFont="1" applyBorder="1" applyAlignment="1" applyProtection="1"/>
    <xf numFmtId="167" fontId="68" fillId="0" borderId="20" xfId="339" applyNumberFormat="1" applyFont="1" applyFill="1" applyBorder="1" applyProtection="1"/>
    <xf numFmtId="167" fontId="68" fillId="0" borderId="20" xfId="450" applyNumberFormat="1" applyFont="1" applyFill="1" applyBorder="1" applyProtection="1"/>
    <xf numFmtId="167" fontId="68" fillId="0" borderId="35" xfId="339" applyNumberFormat="1" applyFont="1" applyFill="1" applyBorder="1" applyProtection="1"/>
    <xf numFmtId="165" fontId="85" fillId="25" borderId="0" xfId="483" applyNumberFormat="1" applyFont="1" applyFill="1" applyAlignment="1" applyProtection="1">
      <alignment horizontal="center"/>
    </xf>
    <xf numFmtId="169" fontId="111" fillId="0" borderId="0" xfId="326" applyNumberFormat="1" applyFont="1" applyFill="1"/>
    <xf numFmtId="165" fontId="86" fillId="25" borderId="0" xfId="483" applyNumberFormat="1" applyFont="1" applyFill="1"/>
    <xf numFmtId="165" fontId="68" fillId="25" borderId="35" xfId="483" applyNumberFormat="1" applyFont="1" applyFill="1" applyBorder="1" applyAlignment="1" applyProtection="1">
      <alignment horizontal="left" vertical="center" wrapText="1"/>
    </xf>
    <xf numFmtId="165" fontId="85" fillId="25" borderId="0" xfId="310" applyNumberFormat="1" applyFont="1" applyFill="1"/>
    <xf numFmtId="165" fontId="86" fillId="25" borderId="0" xfId="310" applyNumberFormat="1" applyFont="1" applyFill="1"/>
    <xf numFmtId="0" fontId="120" fillId="0" borderId="15" xfId="0" applyFont="1" applyBorder="1" applyAlignment="1" applyProtection="1">
      <alignment horizontal="center" vertical="center"/>
      <protection locked="0" hidden="1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83" fillId="0" borderId="0" xfId="0" applyFont="1"/>
    <xf numFmtId="165" fontId="67" fillId="0" borderId="15" xfId="342" applyFont="1" applyFill="1" applyBorder="1" applyAlignment="1">
      <alignment horizontal="left" vertical="center"/>
    </xf>
    <xf numFmtId="165" fontId="67" fillId="0" borderId="12" xfId="342" applyFont="1" applyFill="1" applyBorder="1" applyAlignment="1">
      <alignment horizontal="left" vertical="center"/>
    </xf>
    <xf numFmtId="165" fontId="67" fillId="0" borderId="16" xfId="342" applyFont="1" applyFill="1" applyBorder="1" applyAlignment="1">
      <alignment horizontal="left" vertical="center"/>
    </xf>
    <xf numFmtId="165" fontId="67" fillId="0" borderId="0" xfId="342" applyFont="1" applyFill="1" applyAlignment="1">
      <alignment vertical="center"/>
    </xf>
    <xf numFmtId="165" fontId="75" fillId="0" borderId="0" xfId="342" applyFont="1" applyFill="1" applyBorder="1" applyAlignment="1" applyProtection="1">
      <alignment horizontal="left" vertical="center"/>
      <protection locked="0"/>
    </xf>
    <xf numFmtId="165" fontId="70" fillId="0" borderId="20" xfId="342" applyFont="1" applyFill="1" applyBorder="1" applyAlignment="1">
      <alignment horizontal="centerContinuous" vertical="top"/>
    </xf>
    <xf numFmtId="165" fontId="70" fillId="0" borderId="0" xfId="342" applyFont="1" applyFill="1" applyAlignment="1">
      <alignment horizontal="center" vertical="center"/>
    </xf>
    <xf numFmtId="165" fontId="70" fillId="0" borderId="21" xfId="342" applyFont="1" applyFill="1" applyBorder="1" applyAlignment="1">
      <alignment horizontal="center" vertical="center"/>
    </xf>
    <xf numFmtId="165" fontId="70" fillId="0" borderId="21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vertical="center"/>
    </xf>
    <xf numFmtId="165" fontId="70" fillId="0" borderId="20" xfId="342" applyFont="1" applyFill="1" applyBorder="1" applyAlignment="1">
      <alignment horizontal="centerContinuous" vertical="center"/>
    </xf>
    <xf numFmtId="165" fontId="70" fillId="0" borderId="21" xfId="342" applyFont="1" applyFill="1" applyBorder="1" applyAlignment="1">
      <alignment horizontal="center" vertical="top"/>
    </xf>
    <xf numFmtId="165" fontId="70" fillId="0" borderId="23" xfId="342" applyFont="1" applyFill="1" applyBorder="1" applyAlignment="1">
      <alignment vertical="center"/>
    </xf>
    <xf numFmtId="165" fontId="85" fillId="0" borderId="0" xfId="340" applyFont="1"/>
    <xf numFmtId="165" fontId="67" fillId="0" borderId="0" xfId="342" applyFont="1" applyFill="1" applyAlignment="1">
      <alignment horizontal="left" vertical="center"/>
    </xf>
    <xf numFmtId="165" fontId="67" fillId="0" borderId="12" xfId="342" applyFont="1" applyFill="1" applyBorder="1" applyAlignment="1">
      <alignment horizontal="centerContinuous" vertical="center"/>
    </xf>
    <xf numFmtId="165" fontId="67" fillId="0" borderId="21" xfId="342" applyFont="1" applyFill="1" applyBorder="1" applyAlignment="1">
      <alignment horizontal="left" vertical="center"/>
    </xf>
    <xf numFmtId="165" fontId="70" fillId="0" borderId="0" xfId="342" applyFont="1" applyFill="1" applyAlignment="1">
      <alignment horizontal="centerContinuous" vertical="center"/>
    </xf>
    <xf numFmtId="165" fontId="70" fillId="0" borderId="21" xfId="342" applyFont="1" applyFill="1" applyBorder="1" applyAlignment="1">
      <alignment horizontal="left" vertical="center"/>
    </xf>
    <xf numFmtId="165" fontId="70" fillId="0" borderId="0" xfId="342" applyFont="1" applyFill="1" applyBorder="1" applyAlignment="1" applyProtection="1">
      <alignment horizontal="right"/>
    </xf>
    <xf numFmtId="170" fontId="79" fillId="0" borderId="0" xfId="342" applyNumberFormat="1" applyFont="1" applyFill="1" applyBorder="1" applyAlignment="1" applyProtection="1">
      <alignment horizontal="right" vertical="center"/>
    </xf>
    <xf numFmtId="165" fontId="67" fillId="0" borderId="0" xfId="342" applyFont="1" applyFill="1" applyAlignment="1" applyProtection="1">
      <alignment horizontal="centerContinuous" vertical="center"/>
      <protection locked="0"/>
    </xf>
    <xf numFmtId="165" fontId="67" fillId="0" borderId="0" xfId="342" applyFont="1" applyFill="1" applyAlignment="1">
      <alignment horizontal="centerContinuous" vertical="center"/>
    </xf>
    <xf numFmtId="165" fontId="67" fillId="0" borderId="29" xfId="342" applyFont="1" applyFill="1" applyBorder="1" applyAlignment="1">
      <alignment vertical="center"/>
    </xf>
    <xf numFmtId="165" fontId="70" fillId="0" borderId="0" xfId="342" applyFont="1" applyFill="1" applyAlignment="1">
      <alignment horizontal="right" vertical="center"/>
    </xf>
    <xf numFmtId="165" fontId="67" fillId="0" borderId="47" xfId="342" applyFont="1" applyFill="1" applyBorder="1" applyAlignment="1">
      <alignment vertical="center"/>
    </xf>
    <xf numFmtId="165" fontId="70" fillId="0" borderId="0" xfId="342" applyFont="1" applyFill="1" applyBorder="1" applyAlignment="1">
      <alignment vertical="center"/>
    </xf>
    <xf numFmtId="165" fontId="67" fillId="0" borderId="12" xfId="342" applyFont="1" applyFill="1" applyBorder="1" applyAlignment="1">
      <alignment vertical="center"/>
    </xf>
    <xf numFmtId="165" fontId="67" fillId="0" borderId="18" xfId="342" applyFont="1" applyFill="1" applyBorder="1" applyAlignment="1">
      <alignment vertical="center"/>
    </xf>
    <xf numFmtId="165" fontId="67" fillId="0" borderId="0" xfId="342" applyFont="1" applyFill="1" applyBorder="1" applyAlignment="1">
      <alignment vertical="center"/>
    </xf>
    <xf numFmtId="165" fontId="67" fillId="0" borderId="18" xfId="342" applyFont="1" applyFill="1" applyBorder="1" applyAlignment="1">
      <alignment horizontal="center" vertical="center"/>
    </xf>
    <xf numFmtId="165" fontId="67" fillId="0" borderId="0" xfId="342" applyFont="1" applyFill="1" applyBorder="1" applyAlignment="1">
      <alignment horizontal="center" vertical="center"/>
    </xf>
    <xf numFmtId="165" fontId="67" fillId="0" borderId="18" xfId="342" applyFont="1" applyFill="1" applyBorder="1" applyAlignment="1">
      <alignment horizontal="left" vertical="center"/>
    </xf>
    <xf numFmtId="165" fontId="67" fillId="0" borderId="0" xfId="342" applyFont="1" applyFill="1" applyBorder="1" applyAlignment="1">
      <alignment horizontal="left" vertical="center"/>
    </xf>
    <xf numFmtId="165" fontId="67" fillId="0" borderId="35" xfId="342" applyFont="1" applyFill="1" applyBorder="1" applyAlignment="1">
      <alignment vertical="center"/>
    </xf>
    <xf numFmtId="165" fontId="70" fillId="0" borderId="0" xfId="342" applyFont="1" applyFill="1" applyBorder="1" applyAlignment="1">
      <alignment horizontal="centerContinuous" vertical="center"/>
    </xf>
    <xf numFmtId="165" fontId="70" fillId="0" borderId="20" xfId="342" applyFont="1" applyFill="1" applyBorder="1" applyAlignment="1">
      <alignment vertical="center"/>
    </xf>
    <xf numFmtId="165" fontId="70" fillId="0" borderId="21" xfId="342" applyFont="1" applyFill="1" applyBorder="1" applyAlignment="1">
      <alignment vertical="center"/>
    </xf>
    <xf numFmtId="165" fontId="70" fillId="0" borderId="35" xfId="342" applyFont="1" applyFill="1" applyBorder="1" applyAlignment="1">
      <alignment vertical="center"/>
    </xf>
    <xf numFmtId="165" fontId="72" fillId="0" borderId="27" xfId="342" applyFont="1" applyFill="1" applyBorder="1" applyAlignment="1">
      <alignment horizontal="centerContinuous" vertical="center"/>
    </xf>
    <xf numFmtId="165" fontId="72" fillId="0" borderId="28" xfId="342" applyFont="1" applyFill="1" applyBorder="1" applyAlignment="1">
      <alignment horizontal="centerContinuous" vertical="center"/>
    </xf>
    <xf numFmtId="165" fontId="72" fillId="0" borderId="42" xfId="342" applyFont="1" applyFill="1" applyBorder="1" applyAlignment="1">
      <alignment horizontal="centerContinuous" vertical="center"/>
    </xf>
    <xf numFmtId="165" fontId="72" fillId="0" borderId="48" xfId="342" applyFont="1" applyFill="1" applyBorder="1" applyAlignment="1">
      <alignment horizontal="center" vertical="center"/>
    </xf>
    <xf numFmtId="165" fontId="72" fillId="0" borderId="28" xfId="342" applyFont="1" applyFill="1" applyBorder="1" applyAlignment="1">
      <alignment horizontal="center" vertical="center"/>
    </xf>
    <xf numFmtId="165" fontId="72" fillId="0" borderId="49" xfId="342" applyFont="1" applyFill="1" applyBorder="1" applyAlignment="1">
      <alignment horizontal="center" vertical="center"/>
    </xf>
    <xf numFmtId="165" fontId="72" fillId="0" borderId="42" xfId="342" applyFont="1" applyFill="1" applyBorder="1" applyAlignment="1">
      <alignment horizontal="center" vertical="center"/>
    </xf>
    <xf numFmtId="165" fontId="72" fillId="0" borderId="50" xfId="342" applyFont="1" applyFill="1" applyBorder="1" applyAlignment="1">
      <alignment horizontal="center" vertical="center"/>
    </xf>
    <xf numFmtId="165" fontId="68" fillId="0" borderId="0" xfId="342" applyFont="1" applyFill="1" applyAlignment="1">
      <alignment horizontal="center" vertical="center"/>
    </xf>
    <xf numFmtId="165" fontId="67" fillId="0" borderId="10" xfId="342" applyFont="1" applyFill="1" applyBorder="1"/>
    <xf numFmtId="165" fontId="67" fillId="0" borderId="11" xfId="342" applyFont="1" applyFill="1" applyBorder="1"/>
    <xf numFmtId="165" fontId="67" fillId="0" borderId="11" xfId="342" applyFont="1" applyFill="1" applyBorder="1" applyAlignment="1" applyProtection="1">
      <alignment horizontal="left"/>
    </xf>
    <xf numFmtId="165" fontId="70" fillId="0" borderId="14" xfId="342" applyFont="1" applyFill="1" applyBorder="1" applyAlignment="1">
      <alignment horizontal="centerContinuous" vertical="center"/>
    </xf>
    <xf numFmtId="165" fontId="67" fillId="0" borderId="18" xfId="342" applyFont="1" applyFill="1" applyBorder="1"/>
    <xf numFmtId="165" fontId="67" fillId="0" borderId="0" xfId="342" applyFont="1" applyFill="1" applyBorder="1"/>
    <xf numFmtId="165" fontId="67" fillId="0" borderId="0" xfId="342" applyFont="1" applyFill="1" applyBorder="1" applyAlignment="1" applyProtection="1">
      <alignment horizontal="left"/>
    </xf>
    <xf numFmtId="165" fontId="67" fillId="0" borderId="36" xfId="342" applyFont="1" applyFill="1" applyBorder="1"/>
    <xf numFmtId="165" fontId="67" fillId="0" borderId="29" xfId="342" applyFont="1" applyFill="1" applyBorder="1"/>
    <xf numFmtId="165" fontId="67" fillId="0" borderId="29" xfId="342" applyFont="1" applyFill="1" applyBorder="1" applyAlignment="1" applyProtection="1">
      <alignment horizontal="left"/>
    </xf>
    <xf numFmtId="165" fontId="68" fillId="0" borderId="18" xfId="342" quotePrefix="1" applyFont="1" applyFill="1" applyBorder="1" applyAlignment="1" applyProtection="1">
      <alignment horizontal="left"/>
    </xf>
    <xf numFmtId="165" fontId="68" fillId="0" borderId="0" xfId="342" quotePrefix="1" applyFont="1" applyFill="1" applyBorder="1" applyAlignment="1" applyProtection="1">
      <alignment horizontal="left"/>
    </xf>
    <xf numFmtId="165" fontId="68" fillId="0" borderId="0" xfId="342" applyFont="1" applyFill="1" applyBorder="1" applyAlignment="1" applyProtection="1">
      <alignment horizontal="left"/>
    </xf>
    <xf numFmtId="165" fontId="73" fillId="0" borderId="12" xfId="342" applyFont="1" applyFill="1" applyBorder="1" applyAlignment="1">
      <alignment horizontal="centerContinuous" vertical="center"/>
    </xf>
    <xf numFmtId="165" fontId="68" fillId="0" borderId="18" xfId="342" applyFont="1" applyFill="1" applyBorder="1" applyAlignment="1" applyProtection="1">
      <alignment horizontal="left"/>
    </xf>
    <xf numFmtId="165" fontId="73" fillId="0" borderId="0" xfId="342" applyFont="1" applyFill="1" applyBorder="1" applyAlignment="1">
      <alignment horizontal="centerContinuous" vertical="center"/>
    </xf>
    <xf numFmtId="165" fontId="68" fillId="0" borderId="36" xfId="342" applyFont="1" applyFill="1" applyBorder="1" applyAlignment="1" applyProtection="1">
      <alignment horizontal="left"/>
    </xf>
    <xf numFmtId="165" fontId="68" fillId="0" borderId="29" xfId="342" applyFont="1" applyFill="1" applyBorder="1" applyAlignment="1" applyProtection="1">
      <alignment horizontal="left"/>
    </xf>
    <xf numFmtId="165" fontId="73" fillId="0" borderId="29" xfId="342" applyFont="1" applyFill="1" applyBorder="1" applyAlignment="1">
      <alignment horizontal="centerContinuous" vertical="center"/>
    </xf>
    <xf numFmtId="165" fontId="68" fillId="0" borderId="0" xfId="342" applyFont="1" applyFill="1" applyBorder="1" applyAlignment="1">
      <alignment vertical="center"/>
    </xf>
    <xf numFmtId="165" fontId="73" fillId="0" borderId="24" xfId="342" applyFont="1" applyFill="1" applyBorder="1" applyAlignment="1">
      <alignment horizontal="centerContinuous" vertical="center"/>
    </xf>
    <xf numFmtId="165" fontId="73" fillId="0" borderId="37" xfId="342" applyFont="1" applyFill="1" applyBorder="1" applyAlignment="1">
      <alignment horizontal="centerContinuous" vertical="center"/>
    </xf>
    <xf numFmtId="165" fontId="79" fillId="0" borderId="10" xfId="342" quotePrefix="1" applyFont="1" applyFill="1" applyBorder="1" applyAlignment="1" applyProtection="1">
      <alignment horizontal="left"/>
    </xf>
    <xf numFmtId="165" fontId="68" fillId="0" borderId="11" xfId="342" quotePrefix="1" applyFont="1" applyFill="1" applyBorder="1" applyAlignment="1" applyProtection="1">
      <alignment horizontal="left"/>
    </xf>
    <xf numFmtId="1" fontId="68" fillId="0" borderId="11" xfId="342" applyNumberFormat="1" applyFont="1" applyFill="1" applyBorder="1"/>
    <xf numFmtId="165" fontId="73" fillId="0" borderId="11" xfId="342" applyFont="1" applyFill="1" applyBorder="1" applyAlignment="1">
      <alignment horizontal="centerContinuous" vertical="center"/>
    </xf>
    <xf numFmtId="165" fontId="73" fillId="0" borderId="14" xfId="342" applyFont="1" applyFill="1" applyBorder="1" applyAlignment="1">
      <alignment horizontal="centerContinuous" vertical="center"/>
    </xf>
    <xf numFmtId="165" fontId="68" fillId="0" borderId="10" xfId="342" quotePrefix="1" applyFont="1" applyFill="1" applyBorder="1" applyAlignment="1" applyProtection="1">
      <alignment horizontal="left"/>
    </xf>
    <xf numFmtId="165" fontId="68" fillId="0" borderId="11" xfId="342" applyFont="1" applyFill="1" applyBorder="1" applyAlignment="1" applyProtection="1">
      <alignment horizontal="left"/>
    </xf>
    <xf numFmtId="165" fontId="68" fillId="0" borderId="36" xfId="342" quotePrefix="1" applyFont="1" applyFill="1" applyBorder="1" applyAlignment="1" applyProtection="1">
      <alignment horizontal="left"/>
    </xf>
    <xf numFmtId="165" fontId="79" fillId="0" borderId="0" xfId="342" applyFont="1" applyFill="1" applyAlignment="1">
      <alignment vertical="center"/>
    </xf>
    <xf numFmtId="165" fontId="72" fillId="0" borderId="51" xfId="342" applyFont="1" applyFill="1" applyBorder="1" applyAlignment="1">
      <alignment horizontal="center" vertical="center"/>
    </xf>
    <xf numFmtId="170" fontId="77" fillId="0" borderId="18" xfId="342" applyNumberFormat="1" applyFont="1" applyFill="1" applyBorder="1" applyAlignment="1" applyProtection="1">
      <alignment horizontal="right" vertical="center"/>
    </xf>
    <xf numFmtId="170" fontId="77" fillId="0" borderId="0" xfId="342" applyNumberFormat="1" applyFont="1" applyFill="1" applyBorder="1" applyAlignment="1" applyProtection="1">
      <alignment horizontal="right" vertical="center"/>
    </xf>
    <xf numFmtId="170" fontId="77" fillId="0" borderId="35" xfId="342" applyNumberFormat="1" applyFont="1" applyFill="1" applyBorder="1" applyAlignment="1" applyProtection="1">
      <alignment horizontal="right" vertical="center"/>
    </xf>
    <xf numFmtId="170" fontId="77" fillId="0" borderId="36" xfId="342" applyNumberFormat="1" applyFont="1" applyFill="1" applyBorder="1" applyAlignment="1" applyProtection="1">
      <alignment horizontal="right" vertical="center"/>
    </xf>
    <xf numFmtId="170" fontId="77" fillId="0" borderId="29" xfId="342" applyNumberFormat="1" applyFont="1" applyFill="1" applyBorder="1" applyAlignment="1" applyProtection="1">
      <alignment horizontal="right" vertical="center"/>
    </xf>
    <xf numFmtId="170" fontId="77" fillId="0" borderId="37" xfId="342" applyNumberFormat="1" applyFont="1" applyFill="1" applyBorder="1" applyAlignment="1" applyProtection="1">
      <alignment horizontal="right" vertical="center"/>
    </xf>
    <xf numFmtId="170" fontId="79" fillId="0" borderId="18" xfId="342" applyNumberFormat="1" applyFont="1" applyFill="1" applyBorder="1" applyAlignment="1" applyProtection="1">
      <alignment horizontal="right" vertical="center"/>
    </xf>
    <xf numFmtId="170" fontId="79" fillId="0" borderId="35" xfId="342" applyNumberFormat="1" applyFont="1" applyFill="1" applyBorder="1" applyAlignment="1" applyProtection="1">
      <alignment horizontal="right" vertical="center"/>
    </xf>
    <xf numFmtId="170" fontId="79" fillId="0" borderId="36" xfId="342" applyNumberFormat="1" applyFont="1" applyFill="1" applyBorder="1" applyAlignment="1" applyProtection="1">
      <alignment horizontal="right" vertical="center"/>
    </xf>
    <xf numFmtId="170" fontId="79" fillId="0" borderId="29" xfId="342" applyNumberFormat="1" applyFont="1" applyFill="1" applyBorder="1" applyAlignment="1" applyProtection="1">
      <alignment horizontal="right" vertical="center"/>
    </xf>
    <xf numFmtId="170" fontId="79" fillId="0" borderId="37" xfId="342" applyNumberFormat="1" applyFont="1" applyFill="1" applyBorder="1" applyAlignment="1" applyProtection="1">
      <alignment horizontal="right" vertical="center"/>
    </xf>
    <xf numFmtId="167" fontId="68" fillId="0" borderId="0" xfId="449" applyNumberFormat="1" applyFont="1" applyFill="1" applyBorder="1"/>
    <xf numFmtId="0" fontId="56" fillId="0" borderId="0" xfId="449" applyFont="1" applyFill="1" applyBorder="1"/>
    <xf numFmtId="167" fontId="67" fillId="0" borderId="37" xfId="449" applyNumberFormat="1" applyFont="1" applyFill="1" applyBorder="1"/>
    <xf numFmtId="167" fontId="68" fillId="0" borderId="35" xfId="449" applyNumberFormat="1" applyFont="1" applyFill="1" applyBorder="1"/>
    <xf numFmtId="0" fontId="67" fillId="0" borderId="0" xfId="313" applyFont="1" applyFill="1"/>
    <xf numFmtId="0" fontId="68" fillId="0" borderId="0" xfId="313" applyFont="1" applyFill="1" applyBorder="1"/>
    <xf numFmtId="0" fontId="68" fillId="0" borderId="0" xfId="313" applyFont="1" applyFill="1"/>
    <xf numFmtId="0" fontId="42" fillId="0" borderId="0" xfId="313" applyFill="1"/>
    <xf numFmtId="0" fontId="56" fillId="0" borderId="0" xfId="313" applyFont="1" applyFill="1"/>
    <xf numFmtId="0" fontId="68" fillId="0" borderId="0" xfId="313" applyFont="1" applyFill="1" applyBorder="1" applyAlignment="1">
      <alignment horizontal="center"/>
    </xf>
    <xf numFmtId="0" fontId="68" fillId="0" borderId="0" xfId="313" applyFont="1" applyFill="1" applyAlignment="1">
      <alignment horizontal="center"/>
    </xf>
    <xf numFmtId="0" fontId="56" fillId="0" borderId="0" xfId="313" applyFont="1" applyFill="1" applyBorder="1" applyAlignment="1">
      <alignment horizontal="center"/>
    </xf>
    <xf numFmtId="0" fontId="56" fillId="0" borderId="29" xfId="313" applyFont="1" applyFill="1" applyBorder="1"/>
    <xf numFmtId="0" fontId="67" fillId="0" borderId="0" xfId="313" applyFont="1" applyFill="1" applyAlignment="1">
      <alignment horizontal="right" vertical="center"/>
    </xf>
    <xf numFmtId="0" fontId="68" fillId="0" borderId="15" xfId="313" applyFont="1" applyFill="1" applyBorder="1"/>
    <xf numFmtId="0" fontId="67" fillId="0" borderId="1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 vertical="center"/>
    </xf>
    <xf numFmtId="0" fontId="67" fillId="0" borderId="20" xfId="313" applyFont="1" applyFill="1" applyBorder="1" applyAlignment="1">
      <alignment horizontal="center"/>
    </xf>
    <xf numFmtId="0" fontId="67" fillId="0" borderId="18" xfId="313" applyFont="1" applyFill="1" applyBorder="1" applyAlignment="1">
      <alignment horizontal="center" vertical="center"/>
    </xf>
    <xf numFmtId="0" fontId="67" fillId="0" borderId="0" xfId="313" applyFont="1" applyFill="1" applyBorder="1" applyAlignment="1">
      <alignment horizontal="center"/>
    </xf>
    <xf numFmtId="0" fontId="67" fillId="0" borderId="35" xfId="313" applyFont="1" applyFill="1" applyBorder="1" applyAlignment="1">
      <alignment horizontal="center"/>
    </xf>
    <xf numFmtId="0" fontId="67" fillId="0" borderId="15" xfId="313" applyFont="1" applyFill="1" applyBorder="1" applyAlignment="1">
      <alignment horizontal="center"/>
    </xf>
    <xf numFmtId="0" fontId="67" fillId="0" borderId="14" xfId="313" applyFont="1" applyFill="1" applyBorder="1" applyAlignment="1">
      <alignment horizontal="center"/>
    </xf>
    <xf numFmtId="0" fontId="68" fillId="0" borderId="20" xfId="313" applyFont="1" applyFill="1" applyBorder="1"/>
    <xf numFmtId="0" fontId="67" fillId="0" borderId="36" xfId="313" applyFont="1" applyFill="1" applyBorder="1" applyAlignment="1">
      <alignment horizontal="center" vertical="center"/>
    </xf>
    <xf numFmtId="0" fontId="107" fillId="0" borderId="35" xfId="313" applyFont="1" applyFill="1" applyBorder="1" applyAlignment="1">
      <alignment horizontal="left" vertical="center"/>
    </xf>
    <xf numFmtId="0" fontId="67" fillId="0" borderId="36" xfId="313" quotePrefix="1" applyFont="1" applyFill="1" applyBorder="1" applyAlignment="1">
      <alignment horizontal="center" vertical="center"/>
    </xf>
    <xf numFmtId="0" fontId="67" fillId="0" borderId="37" xfId="313" quotePrefix="1" applyFont="1" applyFill="1" applyBorder="1" applyAlignment="1">
      <alignment horizontal="center" vertical="center"/>
    </xf>
    <xf numFmtId="0" fontId="67" fillId="0" borderId="37" xfId="313" applyFont="1" applyFill="1" applyBorder="1" applyAlignment="1">
      <alignment horizontal="center" vertical="center"/>
    </xf>
    <xf numFmtId="0" fontId="67" fillId="0" borderId="23" xfId="313" quotePrefix="1" applyFont="1" applyFill="1" applyBorder="1" applyAlignment="1">
      <alignment horizontal="center" vertical="center"/>
    </xf>
    <xf numFmtId="20" fontId="67" fillId="0" borderId="37" xfId="313" quotePrefix="1" applyNumberFormat="1" applyFont="1" applyFill="1" applyBorder="1" applyAlignment="1">
      <alignment horizontal="center" vertical="center"/>
    </xf>
    <xf numFmtId="0" fontId="72" fillId="0" borderId="42" xfId="313" applyFont="1" applyFill="1" applyBorder="1" applyAlignment="1">
      <alignment horizontal="center" vertical="center"/>
    </xf>
    <xf numFmtId="0" fontId="72" fillId="0" borderId="27" xfId="313" applyFont="1" applyFill="1" applyBorder="1" applyAlignment="1">
      <alignment horizontal="center" vertical="center"/>
    </xf>
    <xf numFmtId="0" fontId="72" fillId="0" borderId="45" xfId="313" applyFont="1" applyFill="1" applyBorder="1" applyAlignment="1">
      <alignment horizontal="center" vertical="center"/>
    </xf>
    <xf numFmtId="0" fontId="72" fillId="0" borderId="11" xfId="313" applyFont="1" applyFill="1" applyBorder="1" applyAlignment="1">
      <alignment horizontal="center" vertical="center"/>
    </xf>
    <xf numFmtId="0" fontId="56" fillId="0" borderId="0" xfId="313" applyFont="1" applyFill="1" applyAlignment="1">
      <alignment vertical="center"/>
    </xf>
    <xf numFmtId="0" fontId="68" fillId="0" borderId="0" xfId="313" applyFont="1" applyFill="1" applyAlignment="1">
      <alignment vertical="center"/>
    </xf>
    <xf numFmtId="0" fontId="67" fillId="0" borderId="20" xfId="313" applyFont="1" applyFill="1" applyBorder="1" applyAlignment="1">
      <alignment vertical="center"/>
    </xf>
    <xf numFmtId="3" fontId="67" fillId="0" borderId="14" xfId="313" applyNumberFormat="1" applyFont="1" applyFill="1" applyBorder="1" applyAlignment="1">
      <alignment vertical="center"/>
    </xf>
    <xf numFmtId="0" fontId="42" fillId="0" borderId="0" xfId="313" applyFill="1" applyAlignment="1">
      <alignment vertical="center"/>
    </xf>
    <xf numFmtId="0" fontId="74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vertical="center"/>
    </xf>
    <xf numFmtId="0" fontId="56" fillId="0" borderId="20" xfId="313" applyFont="1" applyFill="1" applyBorder="1" applyAlignment="1">
      <alignment vertical="center"/>
    </xf>
    <xf numFmtId="0" fontId="68" fillId="0" borderId="20" xfId="313" applyFont="1" applyFill="1" applyBorder="1" applyAlignment="1">
      <alignment horizontal="left" vertical="center"/>
    </xf>
    <xf numFmtId="0" fontId="68" fillId="0" borderId="20" xfId="313" quotePrefix="1" applyFont="1" applyFill="1" applyBorder="1" applyAlignment="1">
      <alignment vertical="center"/>
    </xf>
    <xf numFmtId="0" fontId="67" fillId="0" borderId="23" xfId="313" applyFont="1" applyFill="1" applyBorder="1" applyAlignment="1">
      <alignment vertical="center"/>
    </xf>
    <xf numFmtId="170" fontId="79" fillId="25" borderId="0" xfId="342" applyNumberFormat="1" applyFont="1" applyFill="1" applyBorder="1" applyAlignment="1" applyProtection="1">
      <alignment horizontal="right" vertical="center"/>
    </xf>
    <xf numFmtId="170" fontId="79" fillId="25" borderId="35" xfId="342" applyNumberFormat="1" applyFont="1" applyFill="1" applyBorder="1" applyAlignment="1" applyProtection="1">
      <alignment horizontal="right" vertical="center"/>
    </xf>
    <xf numFmtId="177" fontId="79" fillId="0" borderId="0" xfId="342" applyNumberFormat="1" applyFont="1" applyFill="1" applyBorder="1" applyAlignment="1" applyProtection="1">
      <alignment vertical="center"/>
    </xf>
    <xf numFmtId="177" fontId="77" fillId="0" borderId="0" xfId="342" applyNumberFormat="1" applyFont="1" applyFill="1" applyBorder="1" applyAlignment="1" applyProtection="1">
      <alignment vertical="center"/>
    </xf>
    <xf numFmtId="177" fontId="77" fillId="0" borderId="14" xfId="342" applyNumberFormat="1" applyFont="1" applyFill="1" applyBorder="1" applyAlignment="1" applyProtection="1">
      <alignment vertical="center"/>
    </xf>
    <xf numFmtId="177" fontId="77" fillId="0" borderId="18" xfId="342" applyNumberFormat="1" applyFont="1" applyFill="1" applyBorder="1" applyAlignment="1" applyProtection="1">
      <alignment vertical="center"/>
    </xf>
    <xf numFmtId="177" fontId="77" fillId="0" borderId="35" xfId="342" applyNumberFormat="1" applyFont="1" applyFill="1" applyBorder="1" applyAlignment="1" applyProtection="1">
      <alignment vertical="center"/>
    </xf>
    <xf numFmtId="177" fontId="79" fillId="0" borderId="10" xfId="342" applyNumberFormat="1" applyFont="1" applyFill="1" applyBorder="1" applyAlignment="1" applyProtection="1">
      <alignment vertical="center"/>
    </xf>
    <xf numFmtId="177" fontId="79" fillId="0" borderId="11" xfId="342" applyNumberFormat="1" applyFont="1" applyFill="1" applyBorder="1" applyAlignment="1" applyProtection="1">
      <alignment vertical="center"/>
    </xf>
    <xf numFmtId="177" fontId="79" fillId="0" borderId="18" xfId="342" applyNumberFormat="1" applyFont="1" applyFill="1" applyBorder="1" applyAlignment="1" applyProtection="1">
      <alignment vertical="center"/>
    </xf>
    <xf numFmtId="177" fontId="79" fillId="0" borderId="35" xfId="342" applyNumberFormat="1" applyFont="1" applyFill="1" applyBorder="1" applyAlignment="1" applyProtection="1">
      <alignment vertical="center"/>
    </xf>
    <xf numFmtId="177" fontId="79" fillId="0" borderId="14" xfId="342" applyNumberFormat="1" applyFont="1" applyFill="1" applyBorder="1" applyAlignment="1" applyProtection="1">
      <alignment vertical="center"/>
    </xf>
    <xf numFmtId="0" fontId="67" fillId="0" borderId="0" xfId="313" applyFont="1" applyFill="1" applyAlignment="1">
      <alignment horizontal="center"/>
    </xf>
    <xf numFmtId="167" fontId="67" fillId="0" borderId="14" xfId="449" applyNumberFormat="1" applyFont="1" applyFill="1" applyBorder="1"/>
    <xf numFmtId="3" fontId="106" fillId="0" borderId="0" xfId="313" applyNumberFormat="1" applyFont="1" applyFill="1" applyBorder="1" applyAlignment="1">
      <alignment vertical="center"/>
    </xf>
    <xf numFmtId="167" fontId="67" fillId="0" borderId="35" xfId="449" applyNumberFormat="1" applyFont="1" applyFill="1" applyBorder="1"/>
    <xf numFmtId="0" fontId="119" fillId="0" borderId="20" xfId="0" quotePrefix="1" applyFont="1" applyBorder="1" applyAlignment="1" applyProtection="1">
      <alignment horizontal="center" vertical="center"/>
      <protection locked="0" hidden="1"/>
    </xf>
    <xf numFmtId="20" fontId="119" fillId="0" borderId="20" xfId="0" quotePrefix="1" applyNumberFormat="1" applyFont="1" applyBorder="1" applyAlignment="1" applyProtection="1">
      <alignment horizontal="center" vertical="center"/>
      <protection locked="0" hidden="1"/>
    </xf>
    <xf numFmtId="180" fontId="67" fillId="0" borderId="37" xfId="449" applyNumberFormat="1" applyFont="1" applyFill="1" applyBorder="1"/>
    <xf numFmtId="180" fontId="67" fillId="0" borderId="14" xfId="449" applyNumberFormat="1" applyFont="1" applyFill="1" applyBorder="1"/>
    <xf numFmtId="180" fontId="67" fillId="0" borderId="35" xfId="449" applyNumberFormat="1" applyFont="1" applyFill="1" applyBorder="1"/>
    <xf numFmtId="180" fontId="67" fillId="0" borderId="10" xfId="449" applyNumberFormat="1" applyFont="1" applyFill="1" applyBorder="1"/>
    <xf numFmtId="180" fontId="67" fillId="0" borderId="15" xfId="449" applyNumberFormat="1" applyFont="1" applyFill="1" applyBorder="1"/>
    <xf numFmtId="180" fontId="68" fillId="0" borderId="35" xfId="449" applyNumberFormat="1" applyFont="1" applyFill="1" applyBorder="1"/>
    <xf numFmtId="180" fontId="68" fillId="0" borderId="20" xfId="449" applyNumberFormat="1" applyFont="1" applyFill="1" applyBorder="1"/>
    <xf numFmtId="3" fontId="67" fillId="0" borderId="11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18" xfId="313" applyNumberFormat="1" applyFont="1" applyFill="1" applyBorder="1" applyAlignment="1">
      <alignment vertical="center"/>
    </xf>
    <xf numFmtId="3" fontId="68" fillId="0" borderId="0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9" fillId="0" borderId="35" xfId="313" applyNumberFormat="1" applyFont="1" applyFill="1" applyBorder="1" applyAlignment="1">
      <alignment vertical="center"/>
    </xf>
    <xf numFmtId="3" fontId="67" fillId="0" borderId="29" xfId="313" applyNumberFormat="1" applyFont="1" applyFill="1" applyBorder="1" applyAlignment="1">
      <alignment vertical="center"/>
    </xf>
    <xf numFmtId="3" fontId="67" fillId="0" borderId="37" xfId="313" applyNumberFormat="1" applyFont="1" applyFill="1" applyBorder="1" applyAlignment="1">
      <alignment vertical="center"/>
    </xf>
    <xf numFmtId="3" fontId="42" fillId="0" borderId="0" xfId="313" applyNumberFormat="1" applyFill="1" applyAlignment="1">
      <alignment vertical="center"/>
    </xf>
    <xf numFmtId="180" fontId="67" fillId="0" borderId="42" xfId="449" applyNumberFormat="1" applyFont="1" applyFill="1" applyBorder="1"/>
    <xf numFmtId="180" fontId="67" fillId="0" borderId="23" xfId="449" applyNumberFormat="1" applyFont="1" applyFill="1" applyBorder="1"/>
    <xf numFmtId="180" fontId="56" fillId="0" borderId="20" xfId="449" applyNumberFormat="1" applyFont="1" applyBorder="1" applyAlignment="1">
      <alignment horizontal="right" vertical="top"/>
    </xf>
    <xf numFmtId="3" fontId="67" fillId="0" borderId="10" xfId="313" applyNumberFormat="1" applyFont="1" applyFill="1" applyBorder="1"/>
    <xf numFmtId="3" fontId="68" fillId="0" borderId="18" xfId="313" applyNumberFormat="1" applyFont="1" applyFill="1" applyBorder="1"/>
    <xf numFmtId="3" fontId="67" fillId="0" borderId="18" xfId="313" applyNumberFormat="1" applyFont="1" applyFill="1" applyBorder="1"/>
    <xf numFmtId="3" fontId="67" fillId="0" borderId="36" xfId="313" applyNumberFormat="1" applyFont="1" applyFill="1" applyBorder="1"/>
    <xf numFmtId="170" fontId="79" fillId="0" borderId="20" xfId="340" applyNumberFormat="1" applyFont="1" applyFill="1" applyBorder="1" applyAlignment="1" applyProtection="1">
      <alignment horizontal="right" vertical="center"/>
    </xf>
    <xf numFmtId="0" fontId="70" fillId="0" borderId="0" xfId="343" applyFont="1" applyFill="1" applyBorder="1" applyAlignment="1">
      <alignment horizontal="center" vertical="center"/>
    </xf>
    <xf numFmtId="0" fontId="74" fillId="0" borderId="13" xfId="343" applyFont="1" applyFill="1" applyBorder="1" applyAlignment="1">
      <alignment horizontal="center" vertical="center"/>
    </xf>
    <xf numFmtId="0" fontId="70" fillId="0" borderId="35" xfId="343" applyFont="1" applyFill="1" applyBorder="1" applyAlignment="1">
      <alignment horizontal="center" vertical="center"/>
    </xf>
    <xf numFmtId="0" fontId="74" fillId="0" borderId="14" xfId="343" applyFont="1" applyFill="1" applyBorder="1" applyAlignment="1">
      <alignment horizontal="center" vertical="center"/>
    </xf>
    <xf numFmtId="0" fontId="74" fillId="0" borderId="36" xfId="343" applyFont="1" applyFill="1" applyBorder="1" applyAlignment="1">
      <alignment horizontal="center" vertical="center"/>
    </xf>
    <xf numFmtId="0" fontId="74" fillId="0" borderId="37" xfId="343" applyFont="1" applyFill="1" applyBorder="1" applyAlignment="1">
      <alignment horizontal="center" vertical="center"/>
    </xf>
    <xf numFmtId="177" fontId="134" fillId="0" borderId="0" xfId="342" applyNumberFormat="1" applyFont="1" applyFill="1" applyBorder="1" applyAlignment="1" applyProtection="1">
      <alignment vertical="center"/>
    </xf>
    <xf numFmtId="176" fontId="79" fillId="0" borderId="36" xfId="483" applyNumberFormat="1" applyFont="1" applyFill="1" applyBorder="1" applyAlignment="1" applyProtection="1">
      <alignment vertical="center"/>
    </xf>
    <xf numFmtId="176" fontId="79" fillId="0" borderId="36" xfId="485" applyNumberFormat="1" applyFont="1" applyFill="1" applyBorder="1" applyProtection="1"/>
    <xf numFmtId="177" fontId="104" fillId="0" borderId="0" xfId="342" applyNumberFormat="1" applyFont="1" applyFill="1" applyBorder="1" applyAlignment="1" applyProtection="1">
      <alignment vertical="center"/>
    </xf>
    <xf numFmtId="177" fontId="104" fillId="0" borderId="35" xfId="342" applyNumberFormat="1" applyFont="1" applyFill="1" applyBorder="1" applyAlignment="1" applyProtection="1">
      <alignment vertical="center"/>
    </xf>
    <xf numFmtId="0" fontId="132" fillId="0" borderId="0" xfId="0" applyFont="1" applyFill="1" applyBorder="1" applyAlignment="1"/>
    <xf numFmtId="0" fontId="67" fillId="0" borderId="23" xfId="449" quotePrefix="1" applyFont="1" applyBorder="1" applyAlignment="1">
      <alignment vertical="center" wrapText="1"/>
    </xf>
    <xf numFmtId="170" fontId="79" fillId="0" borderId="0" xfId="342" applyNumberFormat="1" applyFont="1" applyFill="1" applyBorder="1" applyAlignment="1" applyProtection="1">
      <alignment horizontal="right" vertical="center"/>
    </xf>
    <xf numFmtId="170" fontId="79" fillId="0" borderId="18" xfId="342" applyNumberFormat="1" applyFont="1" applyFill="1" applyBorder="1" applyAlignment="1" applyProtection="1">
      <alignment horizontal="right" vertical="center"/>
    </xf>
    <xf numFmtId="170" fontId="79" fillId="0" borderId="35" xfId="342" applyNumberFormat="1" applyFont="1" applyFill="1" applyBorder="1" applyAlignment="1" applyProtection="1">
      <alignment horizontal="right" vertical="center"/>
    </xf>
    <xf numFmtId="170" fontId="79" fillId="0" borderId="36" xfId="342" applyNumberFormat="1" applyFont="1" applyFill="1" applyBorder="1" applyAlignment="1" applyProtection="1">
      <alignment horizontal="right" vertical="center"/>
    </xf>
    <xf numFmtId="170" fontId="79" fillId="0" borderId="29" xfId="342" applyNumberFormat="1" applyFont="1" applyFill="1" applyBorder="1" applyAlignment="1" applyProtection="1">
      <alignment horizontal="right" vertical="center"/>
    </xf>
    <xf numFmtId="170" fontId="79" fillId="0" borderId="37" xfId="342" applyNumberFormat="1" applyFont="1" applyFill="1" applyBorder="1" applyAlignment="1" applyProtection="1">
      <alignment horizontal="right" vertical="center"/>
    </xf>
    <xf numFmtId="177" fontId="79" fillId="0" borderId="0" xfId="342" applyNumberFormat="1" applyFont="1" applyFill="1" applyBorder="1" applyAlignment="1" applyProtection="1">
      <alignment vertical="center"/>
    </xf>
    <xf numFmtId="177" fontId="79" fillId="0" borderId="10" xfId="342" applyNumberFormat="1" applyFont="1" applyFill="1" applyBorder="1" applyAlignment="1" applyProtection="1">
      <alignment vertical="center"/>
    </xf>
    <xf numFmtId="177" fontId="79" fillId="0" borderId="18" xfId="342" applyNumberFormat="1" applyFont="1" applyFill="1" applyBorder="1" applyAlignment="1" applyProtection="1">
      <alignment vertical="center"/>
    </xf>
    <xf numFmtId="177" fontId="79" fillId="0" borderId="35" xfId="342" applyNumberFormat="1" applyFont="1" applyFill="1" applyBorder="1" applyAlignment="1" applyProtection="1">
      <alignment vertical="center"/>
    </xf>
    <xf numFmtId="165" fontId="105" fillId="0" borderId="0" xfId="483" applyNumberFormat="1" applyFont="1" applyFill="1"/>
    <xf numFmtId="165" fontId="73" fillId="0" borderId="20" xfId="467" applyFont="1" applyBorder="1"/>
    <xf numFmtId="180" fontId="68" fillId="0" borderId="20" xfId="449" applyNumberFormat="1" applyFont="1" applyFill="1" applyBorder="1" applyAlignment="1">
      <alignment horizontal="right"/>
    </xf>
    <xf numFmtId="0" fontId="68" fillId="0" borderId="0" xfId="313" applyFont="1" applyFill="1" applyAlignment="1">
      <alignment vertical="top"/>
    </xf>
    <xf numFmtId="3" fontId="68" fillId="0" borderId="0" xfId="449" applyNumberFormat="1" applyFont="1" applyBorder="1"/>
    <xf numFmtId="3" fontId="67" fillId="0" borderId="35" xfId="449" applyNumberFormat="1" applyFont="1" applyBorder="1" applyAlignment="1">
      <alignment horizontal="center" vertical="center"/>
    </xf>
    <xf numFmtId="3" fontId="72" fillId="0" borderId="27" xfId="449" quotePrefix="1" applyNumberFormat="1" applyFont="1" applyBorder="1" applyAlignment="1">
      <alignment horizontal="center" vertical="center"/>
    </xf>
    <xf numFmtId="179" fontId="67" fillId="0" borderId="10" xfId="487" applyNumberFormat="1" applyFont="1" applyFill="1" applyBorder="1" applyAlignment="1">
      <alignment horizontal="right"/>
    </xf>
    <xf numFmtId="179" fontId="67" fillId="0" borderId="18" xfId="449" applyNumberFormat="1" applyFont="1" applyFill="1" applyBorder="1" applyAlignment="1">
      <alignment horizontal="right"/>
    </xf>
    <xf numFmtId="179" fontId="68" fillId="0" borderId="18" xfId="449" applyNumberFormat="1" applyFont="1" applyFill="1" applyBorder="1" applyAlignment="1">
      <alignment horizontal="right"/>
    </xf>
    <xf numFmtId="179" fontId="68" fillId="0" borderId="36" xfId="449" applyNumberFormat="1" applyFont="1" applyFill="1" applyBorder="1" applyAlignment="1">
      <alignment horizontal="right"/>
    </xf>
    <xf numFmtId="3" fontId="67" fillId="0" borderId="14" xfId="449" applyNumberFormat="1" applyFont="1" applyBorder="1" applyAlignment="1">
      <alignment horizontal="center" vertical="center"/>
    </xf>
    <xf numFmtId="49" fontId="68" fillId="0" borderId="0" xfId="0" quotePrefix="1" applyNumberFormat="1" applyFont="1" applyAlignment="1">
      <alignment horizontal="left"/>
    </xf>
    <xf numFmtId="0" fontId="0" fillId="0" borderId="0" xfId="0"/>
    <xf numFmtId="165" fontId="73" fillId="0" borderId="0" xfId="467" applyFont="1"/>
    <xf numFmtId="175" fontId="119" fillId="25" borderId="20" xfId="0" applyNumberFormat="1" applyFont="1" applyFill="1" applyBorder="1" applyAlignment="1" applyProtection="1">
      <alignment vertical="center"/>
      <protection locked="0" hidden="1"/>
    </xf>
    <xf numFmtId="175" fontId="118" fillId="0" borderId="20" xfId="0" applyNumberFormat="1" applyFont="1" applyBorder="1" applyAlignment="1" applyProtection="1">
      <alignment vertical="center"/>
      <protection locked="0" hidden="1"/>
    </xf>
    <xf numFmtId="175" fontId="119" fillId="0" borderId="20" xfId="0" applyNumberFormat="1" applyFont="1" applyBorder="1" applyAlignment="1" applyProtection="1">
      <alignment vertical="center"/>
      <protection locked="0" hidden="1"/>
    </xf>
    <xf numFmtId="175" fontId="119" fillId="0" borderId="23" xfId="0" applyNumberFormat="1" applyFont="1" applyBorder="1" applyAlignment="1" applyProtection="1">
      <alignment vertical="center"/>
      <protection locked="0" hidden="1"/>
    </xf>
    <xf numFmtId="0" fontId="68" fillId="0" borderId="0" xfId="0" quotePrefix="1" applyFont="1" applyFill="1" applyAlignment="1">
      <alignment horizontal="left"/>
    </xf>
    <xf numFmtId="180" fontId="68" fillId="0" borderId="20" xfId="339" applyNumberFormat="1" applyFont="1" applyFill="1" applyBorder="1" applyProtection="1"/>
    <xf numFmtId="175" fontId="119" fillId="0" borderId="15" xfId="0" applyNumberFormat="1" applyFont="1" applyBorder="1" applyAlignment="1" applyProtection="1">
      <alignment vertical="center"/>
      <protection locked="0" hidden="1"/>
    </xf>
    <xf numFmtId="3" fontId="67" fillId="0" borderId="35" xfId="449" quotePrefix="1" applyNumberFormat="1" applyFont="1" applyBorder="1" applyAlignment="1">
      <alignment horizontal="center" vertical="top"/>
    </xf>
    <xf numFmtId="1" fontId="68" fillId="0" borderId="36" xfId="340" applyNumberFormat="1" applyFont="1" applyBorder="1" applyAlignment="1">
      <alignment vertical="center" wrapText="1"/>
    </xf>
    <xf numFmtId="176" fontId="115" fillId="0" borderId="29" xfId="0" applyNumberFormat="1" applyFont="1" applyBorder="1" applyAlignment="1">
      <alignment horizontal="right" vertical="center"/>
    </xf>
    <xf numFmtId="170" fontId="79" fillId="0" borderId="23" xfId="340" applyNumberFormat="1" applyFont="1" applyFill="1" applyBorder="1" applyAlignment="1" applyProtection="1">
      <alignment horizontal="right" vertical="center"/>
    </xf>
    <xf numFmtId="1" fontId="68" fillId="0" borderId="0" xfId="343" applyNumberFormat="1" applyFont="1" applyFill="1" applyBorder="1" applyAlignment="1"/>
    <xf numFmtId="1" fontId="68" fillId="0" borderId="29" xfId="343" applyNumberFormat="1" applyFont="1" applyFill="1" applyBorder="1" applyAlignment="1"/>
    <xf numFmtId="0" fontId="80" fillId="0" borderId="0" xfId="0" applyFont="1" applyFill="1" applyAlignment="1">
      <alignment vertical="center"/>
    </xf>
    <xf numFmtId="176" fontId="68" fillId="0" borderId="35" xfId="485" applyNumberFormat="1" applyFont="1" applyFill="1" applyBorder="1" applyAlignment="1">
      <alignment vertical="center"/>
    </xf>
    <xf numFmtId="176" fontId="68" fillId="0" borderId="20" xfId="485" applyNumberFormat="1" applyFont="1" applyFill="1" applyBorder="1" applyAlignment="1">
      <alignment vertical="center"/>
    </xf>
    <xf numFmtId="166" fontId="67" fillId="0" borderId="35" xfId="233" applyNumberFormat="1" applyFont="1" applyFill="1" applyBorder="1" applyAlignment="1"/>
    <xf numFmtId="166" fontId="68" fillId="0" borderId="35" xfId="233" applyNumberFormat="1" applyFont="1" applyFill="1" applyBorder="1" applyAlignment="1"/>
    <xf numFmtId="166" fontId="67" fillId="0" borderId="23" xfId="233" applyNumberFormat="1" applyFont="1" applyFill="1" applyBorder="1" applyAlignment="1"/>
    <xf numFmtId="3" fontId="70" fillId="0" borderId="0" xfId="449" applyNumberFormat="1" applyFont="1" applyBorder="1" applyAlignment="1">
      <alignment horizontal="center"/>
    </xf>
    <xf numFmtId="3" fontId="72" fillId="0" borderId="28" xfId="449" quotePrefix="1" applyNumberFormat="1" applyFont="1" applyBorder="1" applyAlignment="1">
      <alignment horizontal="center" vertical="center"/>
    </xf>
    <xf numFmtId="167" fontId="67" fillId="0" borderId="29" xfId="449" applyNumberFormat="1" applyFont="1" applyFill="1" applyBorder="1"/>
    <xf numFmtId="167" fontId="67" fillId="0" borderId="27" xfId="449" applyNumberFormat="1" applyFont="1" applyFill="1" applyBorder="1"/>
    <xf numFmtId="167" fontId="67" fillId="0" borderId="11" xfId="449" applyNumberFormat="1" applyFont="1" applyFill="1" applyBorder="1"/>
    <xf numFmtId="167" fontId="67" fillId="0" borderId="36" xfId="449" applyNumberFormat="1" applyFont="1" applyFill="1" applyBorder="1"/>
    <xf numFmtId="167" fontId="67" fillId="0" borderId="0" xfId="449" applyNumberFormat="1" applyFont="1" applyFill="1" applyBorder="1"/>
    <xf numFmtId="167" fontId="68" fillId="0" borderId="18" xfId="449" applyNumberFormat="1" applyFont="1" applyFill="1" applyBorder="1"/>
    <xf numFmtId="3" fontId="68" fillId="0" borderId="29" xfId="449" applyNumberFormat="1" applyFont="1" applyFill="1" applyBorder="1"/>
    <xf numFmtId="3" fontId="70" fillId="0" borderId="14" xfId="449" applyNumberFormat="1" applyFont="1" applyBorder="1" applyAlignment="1">
      <alignment horizontal="center"/>
    </xf>
    <xf numFmtId="167" fontId="67" fillId="0" borderId="45" xfId="449" applyNumberFormat="1" applyFont="1" applyFill="1" applyBorder="1"/>
    <xf numFmtId="167" fontId="68" fillId="0" borderId="0" xfId="449" applyNumberFormat="1" applyFont="1" applyFill="1" applyBorder="1" applyAlignment="1"/>
    <xf numFmtId="4" fontId="118" fillId="0" borderId="0" xfId="0" applyNumberFormat="1" applyFont="1" applyProtection="1">
      <protection locked="0" hidden="1"/>
    </xf>
    <xf numFmtId="4" fontId="121" fillId="0" borderId="0" xfId="0" applyNumberFormat="1" applyFont="1" applyProtection="1">
      <protection locked="0" hidden="1"/>
    </xf>
    <xf numFmtId="4" fontId="130" fillId="0" borderId="0" xfId="0" applyNumberFormat="1" applyFont="1" applyProtection="1">
      <protection locked="0" hidden="1"/>
    </xf>
    <xf numFmtId="4" fontId="42" fillId="0" borderId="0" xfId="313" applyNumberFormat="1" applyFill="1" applyAlignment="1">
      <alignment vertical="center"/>
    </xf>
    <xf numFmtId="177" fontId="101" fillId="0" borderId="0" xfId="342" applyNumberFormat="1" applyFont="1" applyFill="1" applyBorder="1" applyAlignment="1" applyProtection="1">
      <alignment vertical="center"/>
    </xf>
    <xf numFmtId="167" fontId="68" fillId="0" borderId="37" xfId="449" applyNumberFormat="1" applyFont="1" applyFill="1" applyBorder="1"/>
    <xf numFmtId="167" fontId="67" fillId="0" borderId="18" xfId="449" applyNumberFormat="1" applyFont="1" applyFill="1" applyBorder="1"/>
    <xf numFmtId="167" fontId="68" fillId="0" borderId="36" xfId="449" applyNumberFormat="1" applyFont="1" applyFill="1" applyBorder="1"/>
    <xf numFmtId="167" fontId="67" fillId="0" borderId="28" xfId="449" applyNumberFormat="1" applyFont="1" applyFill="1" applyBorder="1"/>
    <xf numFmtId="174" fontId="74" fillId="0" borderId="0" xfId="449" applyNumberFormat="1" applyFont="1"/>
    <xf numFmtId="0" fontId="122" fillId="0" borderId="27" xfId="0" applyFont="1" applyBorder="1" applyAlignment="1" applyProtection="1">
      <alignment horizontal="center" vertical="center"/>
      <protection locked="0" hidden="1"/>
    </xf>
    <xf numFmtId="167" fontId="67" fillId="0" borderId="37" xfId="449" applyNumberFormat="1" applyFont="1" applyFill="1" applyBorder="1" applyAlignment="1">
      <alignment horizontal="left"/>
    </xf>
    <xf numFmtId="167" fontId="95" fillId="0" borderId="35" xfId="449" applyNumberFormat="1" applyFont="1" applyFill="1" applyBorder="1" applyAlignment="1">
      <alignment horizontal="left"/>
    </xf>
    <xf numFmtId="165" fontId="101" fillId="25" borderId="0" xfId="483" applyNumberFormat="1" applyFont="1" applyFill="1"/>
    <xf numFmtId="165" fontId="105" fillId="25" borderId="0" xfId="483" applyNumberFormat="1" applyFont="1" applyFill="1" applyAlignment="1" applyProtection="1">
      <alignment horizontal="center"/>
    </xf>
    <xf numFmtId="165" fontId="105" fillId="0" borderId="0" xfId="483" applyNumberFormat="1" applyFont="1" applyFill="1" applyBorder="1" applyAlignment="1" applyProtection="1">
      <alignment horizontal="center"/>
    </xf>
    <xf numFmtId="165" fontId="105" fillId="25" borderId="0" xfId="483" applyNumberFormat="1" applyFont="1" applyFill="1" applyBorder="1"/>
    <xf numFmtId="165" fontId="101" fillId="0" borderId="0" xfId="483" applyNumberFormat="1" applyFont="1" applyFill="1"/>
    <xf numFmtId="165" fontId="105" fillId="0" borderId="0" xfId="483" applyNumberFormat="1" applyFont="1" applyFill="1" applyAlignment="1" applyProtection="1">
      <alignment horizontal="center"/>
    </xf>
    <xf numFmtId="165" fontId="105" fillId="0" borderId="0" xfId="485" applyNumberFormat="1" applyFont="1" applyFill="1" applyBorder="1"/>
    <xf numFmtId="165" fontId="105" fillId="0" borderId="0" xfId="485" applyNumberFormat="1" applyFont="1" applyBorder="1"/>
    <xf numFmtId="165" fontId="137" fillId="0" borderId="0" xfId="485" applyNumberFormat="1" applyFont="1" applyBorder="1" applyAlignment="1">
      <alignment horizontal="left"/>
    </xf>
    <xf numFmtId="165" fontId="105" fillId="0" borderId="0" xfId="485" applyNumberFormat="1" applyFont="1"/>
    <xf numFmtId="0" fontId="138" fillId="0" borderId="0" xfId="313" applyFont="1" applyFill="1"/>
    <xf numFmtId="0" fontId="133" fillId="0" borderId="0" xfId="449" applyFont="1"/>
    <xf numFmtId="165" fontId="73" fillId="25" borderId="0" xfId="483" applyNumberFormat="1" applyFont="1" applyFill="1"/>
    <xf numFmtId="165" fontId="98" fillId="0" borderId="0" xfId="485" applyNumberFormat="1" applyFont="1" applyFill="1" applyBorder="1"/>
    <xf numFmtId="165" fontId="73" fillId="0" borderId="0" xfId="483" quotePrefix="1" applyNumberFormat="1" applyFont="1" applyFill="1"/>
    <xf numFmtId="0" fontId="72" fillId="0" borderId="27" xfId="449" quotePrefix="1" applyFont="1" applyBorder="1" applyAlignment="1">
      <alignment horizontal="center" vertical="center"/>
    </xf>
    <xf numFmtId="179" fontId="67" fillId="0" borderId="20" xfId="449" applyNumberFormat="1" applyFont="1" applyFill="1" applyBorder="1" applyAlignment="1">
      <alignment horizontal="right"/>
    </xf>
    <xf numFmtId="179" fontId="68" fillId="0" borderId="20" xfId="449" applyNumberFormat="1" applyFont="1" applyFill="1" applyBorder="1" applyAlignment="1">
      <alignment horizontal="right"/>
    </xf>
    <xf numFmtId="165" fontId="110" fillId="25" borderId="34" xfId="315" applyNumberFormat="1" applyFont="1" applyFill="1" applyBorder="1" applyAlignment="1" applyProtection="1">
      <alignment horizontal="center"/>
    </xf>
    <xf numFmtId="165" fontId="67" fillId="0" borderId="0" xfId="466" applyFont="1" applyAlignment="1">
      <alignment horizontal="left"/>
    </xf>
    <xf numFmtId="3" fontId="135" fillId="0" borderId="10" xfId="313" applyNumberFormat="1" applyFont="1" applyFill="1" applyBorder="1"/>
    <xf numFmtId="3" fontId="101" fillId="0" borderId="18" xfId="313" applyNumberFormat="1" applyFont="1" applyFill="1" applyBorder="1"/>
    <xf numFmtId="3" fontId="135" fillId="0" borderId="18" xfId="313" applyNumberFormat="1" applyFont="1" applyFill="1" applyBorder="1"/>
    <xf numFmtId="3" fontId="135" fillId="0" borderId="18" xfId="313" applyNumberFormat="1" applyFont="1" applyFill="1" applyBorder="1" applyAlignment="1">
      <alignment vertical="center"/>
    </xf>
    <xf numFmtId="3" fontId="101" fillId="0" borderId="18" xfId="313" applyNumberFormat="1" applyFont="1" applyFill="1" applyBorder="1" applyAlignment="1">
      <alignment vertical="center"/>
    </xf>
    <xf numFmtId="3" fontId="135" fillId="0" borderId="36" xfId="313" applyNumberFormat="1" applyFont="1" applyFill="1" applyBorder="1"/>
    <xf numFmtId="0" fontId="122" fillId="0" borderId="20" xfId="0" applyFont="1" applyBorder="1" applyAlignment="1" applyProtection="1">
      <alignment horizontal="center" vertical="center"/>
      <protection locked="0" hidden="1"/>
    </xf>
    <xf numFmtId="178" fontId="67" fillId="0" borderId="18" xfId="467" applyNumberFormat="1" applyFont="1" applyBorder="1" applyAlignment="1" applyProtection="1">
      <alignment horizontal="right"/>
    </xf>
    <xf numFmtId="178" fontId="68" fillId="0" borderId="18" xfId="467" applyNumberFormat="1" applyFont="1" applyBorder="1" applyAlignment="1" applyProtection="1">
      <alignment horizontal="right"/>
    </xf>
    <xf numFmtId="167" fontId="68" fillId="25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Protection="1"/>
    <xf numFmtId="167" fontId="68" fillId="0" borderId="36" xfId="467" applyNumberFormat="1" applyFont="1" applyFill="1" applyBorder="1" applyAlignment="1" applyProtection="1">
      <alignment horizontal="right"/>
    </xf>
    <xf numFmtId="167" fontId="68" fillId="0" borderId="37" xfId="467" applyNumberFormat="1" applyFont="1" applyFill="1" applyBorder="1" applyAlignment="1" applyProtection="1">
      <alignment horizontal="right"/>
    </xf>
    <xf numFmtId="165" fontId="70" fillId="0" borderId="43" xfId="467" applyFont="1" applyBorder="1" applyAlignment="1" applyProtection="1">
      <alignment horizontal="centerContinuous"/>
    </xf>
    <xf numFmtId="165" fontId="70" fillId="0" borderId="35" xfId="467" applyFont="1" applyBorder="1" applyAlignment="1" applyProtection="1">
      <alignment horizontal="centerContinuous"/>
    </xf>
    <xf numFmtId="165" fontId="72" fillId="0" borderId="36" xfId="467" applyFont="1" applyBorder="1" applyAlignment="1" applyProtection="1">
      <alignment horizontal="center" vertical="center"/>
    </xf>
    <xf numFmtId="165" fontId="72" fillId="0" borderId="37" xfId="467" applyFont="1" applyBorder="1" applyAlignment="1" applyProtection="1">
      <alignment horizontal="center" vertical="center"/>
    </xf>
    <xf numFmtId="165" fontId="70" fillId="0" borderId="14" xfId="467" applyFont="1" applyBorder="1" applyAlignment="1" applyProtection="1">
      <alignment horizontal="center"/>
    </xf>
    <xf numFmtId="165" fontId="70" fillId="0" borderId="35" xfId="467" applyFont="1" applyBorder="1" applyAlignment="1" applyProtection="1">
      <alignment horizontal="center"/>
    </xf>
    <xf numFmtId="165" fontId="70" fillId="0" borderId="36" xfId="467" applyFont="1" applyBorder="1" applyAlignment="1" applyProtection="1">
      <alignment horizontal="center"/>
    </xf>
    <xf numFmtId="165" fontId="70" fillId="0" borderId="37" xfId="467" applyFont="1" applyBorder="1" applyAlignment="1" applyProtection="1">
      <alignment horizontal="center"/>
    </xf>
    <xf numFmtId="178" fontId="67" fillId="0" borderId="35" xfId="467" applyNumberFormat="1" applyFont="1" applyFill="1" applyBorder="1" applyAlignment="1" applyProtection="1">
      <alignment horizontal="right"/>
    </xf>
    <xf numFmtId="178" fontId="107" fillId="0" borderId="35" xfId="467" applyNumberFormat="1" applyFont="1" applyFill="1" applyBorder="1" applyAlignment="1" applyProtection="1">
      <alignment horizontal="right"/>
    </xf>
    <xf numFmtId="165" fontId="73" fillId="0" borderId="35" xfId="467" applyFont="1" applyBorder="1"/>
    <xf numFmtId="178" fontId="95" fillId="0" borderId="35" xfId="467" applyNumberFormat="1" applyFont="1" applyFill="1" applyBorder="1" applyAlignment="1" applyProtection="1">
      <alignment horizontal="right"/>
    </xf>
    <xf numFmtId="178" fontId="68" fillId="0" borderId="35" xfId="467" applyNumberFormat="1" applyFont="1" applyFill="1" applyBorder="1" applyAlignment="1" applyProtection="1">
      <alignment horizontal="right"/>
    </xf>
    <xf numFmtId="178" fontId="67" fillId="0" borderId="20" xfId="467" applyNumberFormat="1" applyFont="1" applyFill="1" applyBorder="1" applyAlignment="1" applyProtection="1">
      <alignment horizontal="right"/>
    </xf>
    <xf numFmtId="178" fontId="68" fillId="0" borderId="20" xfId="467" applyNumberFormat="1" applyFont="1" applyFill="1" applyBorder="1" applyAlignment="1" applyProtection="1">
      <alignment horizontal="right"/>
    </xf>
    <xf numFmtId="165" fontId="67" fillId="0" borderId="10" xfId="340" applyFont="1" applyBorder="1"/>
    <xf numFmtId="176" fontId="116" fillId="27" borderId="10" xfId="0" applyNumberFormat="1" applyFont="1" applyFill="1" applyBorder="1" applyAlignment="1">
      <alignment horizontal="right"/>
    </xf>
    <xf numFmtId="176" fontId="68" fillId="0" borderId="18" xfId="313" applyNumberFormat="1" applyFont="1" applyFill="1" applyBorder="1" applyAlignment="1">
      <alignment vertical="center"/>
    </xf>
    <xf numFmtId="176" fontId="68" fillId="0" borderId="36" xfId="313" applyNumberFormat="1" applyFont="1" applyFill="1" applyBorder="1" applyAlignment="1">
      <alignment vertical="center"/>
    </xf>
    <xf numFmtId="176" fontId="115" fillId="0" borderId="0" xfId="0" applyNumberFormat="1" applyFont="1" applyBorder="1" applyAlignment="1">
      <alignment horizontal="right" vertical="center"/>
    </xf>
    <xf numFmtId="176" fontId="131" fillId="0" borderId="0" xfId="0" applyNumberFormat="1" applyFont="1" applyBorder="1" applyAlignment="1">
      <alignment horizontal="left" vertical="top"/>
    </xf>
    <xf numFmtId="177" fontId="131" fillId="0" borderId="0" xfId="0" applyNumberFormat="1" applyFont="1" applyBorder="1" applyAlignment="1">
      <alignment horizontal="center" vertical="center"/>
    </xf>
    <xf numFmtId="182" fontId="116" fillId="0" borderId="10" xfId="0" applyNumberFormat="1" applyFont="1" applyBorder="1" applyAlignment="1">
      <alignment horizontal="right"/>
    </xf>
    <xf numFmtId="182" fontId="115" fillId="0" borderId="18" xfId="0" applyNumberFormat="1" applyFont="1" applyBorder="1" applyAlignment="1">
      <alignment horizontal="right" vertical="center"/>
    </xf>
    <xf numFmtId="182" fontId="115" fillId="0" borderId="36" xfId="0" applyNumberFormat="1" applyFont="1" applyBorder="1" applyAlignment="1">
      <alignment horizontal="right" vertical="center"/>
    </xf>
    <xf numFmtId="176" fontId="116" fillId="0" borderId="11" xfId="0" applyNumberFormat="1" applyFont="1" applyBorder="1" applyAlignment="1">
      <alignment horizontal="right"/>
    </xf>
    <xf numFmtId="170" fontId="77" fillId="0" borderId="15" xfId="340" applyNumberFormat="1" applyFont="1" applyFill="1" applyBorder="1" applyAlignment="1" applyProtection="1">
      <alignment horizontal="right"/>
    </xf>
    <xf numFmtId="0" fontId="122" fillId="0" borderId="27" xfId="0" applyFont="1" applyBorder="1" applyAlignment="1" applyProtection="1">
      <alignment horizontal="center" vertical="center"/>
      <protection locked="0" hidden="1"/>
    </xf>
    <xf numFmtId="165" fontId="68" fillId="25" borderId="0" xfId="483" applyNumberFormat="1" applyFont="1" applyFill="1" applyBorder="1" applyAlignment="1" applyProtection="1">
      <alignment wrapText="1"/>
    </xf>
    <xf numFmtId="165" fontId="68" fillId="0" borderId="0" xfId="310" applyNumberFormat="1" applyFont="1" applyFill="1" applyBorder="1" applyAlignment="1" applyProtection="1">
      <alignment horizontal="left"/>
    </xf>
    <xf numFmtId="165" fontId="68" fillId="25" borderId="36" xfId="310" quotePrefix="1" applyNumberFormat="1" applyFont="1" applyFill="1" applyBorder="1" applyAlignment="1" applyProtection="1">
      <alignment horizontal="left"/>
    </xf>
    <xf numFmtId="165" fontId="77" fillId="25" borderId="11" xfId="310" applyNumberFormat="1" applyFont="1" applyFill="1" applyBorder="1" applyAlignment="1" applyProtection="1">
      <alignment horizontal="center"/>
    </xf>
    <xf numFmtId="165" fontId="110" fillId="25" borderId="17" xfId="310" applyNumberFormat="1" applyFont="1" applyFill="1" applyBorder="1" applyAlignment="1" applyProtection="1">
      <alignment horizontal="center"/>
    </xf>
    <xf numFmtId="165" fontId="110" fillId="25" borderId="43" xfId="310" applyNumberFormat="1" applyFont="1" applyFill="1" applyBorder="1" applyAlignment="1" applyProtection="1">
      <alignment horizontal="center"/>
    </xf>
    <xf numFmtId="176" fontId="115" fillId="0" borderId="0" xfId="310" applyNumberFormat="1" applyFont="1" applyFill="1" applyBorder="1" applyAlignment="1">
      <alignment vertical="center"/>
    </xf>
    <xf numFmtId="173" fontId="77" fillId="0" borderId="10" xfId="310" applyNumberFormat="1" applyFont="1" applyFill="1" applyBorder="1"/>
    <xf numFmtId="176" fontId="77" fillId="0" borderId="18" xfId="310" applyNumberFormat="1" applyFont="1" applyFill="1" applyBorder="1" applyAlignment="1">
      <alignment vertical="center"/>
    </xf>
    <xf numFmtId="173" fontId="77" fillId="0" borderId="11" xfId="310" applyNumberFormat="1" applyFont="1" applyFill="1" applyBorder="1"/>
    <xf numFmtId="165" fontId="110" fillId="25" borderId="15" xfId="310" applyNumberFormat="1" applyFont="1" applyFill="1" applyBorder="1" applyAlignment="1" applyProtection="1">
      <alignment horizontal="center"/>
    </xf>
    <xf numFmtId="165" fontId="110" fillId="25" borderId="14" xfId="310" applyNumberFormat="1" applyFont="1" applyFill="1" applyBorder="1" applyAlignment="1" applyProtection="1">
      <alignment horizontal="center"/>
    </xf>
    <xf numFmtId="173" fontId="77" fillId="25" borderId="10" xfId="310" applyNumberFormat="1" applyFont="1" applyFill="1" applyBorder="1" applyProtection="1"/>
    <xf numFmtId="173" fontId="77" fillId="25" borderId="14" xfId="310" applyNumberFormat="1" applyFont="1" applyFill="1" applyBorder="1" applyProtection="1"/>
    <xf numFmtId="176" fontId="77" fillId="25" borderId="18" xfId="310" applyNumberFormat="1" applyFont="1" applyFill="1" applyBorder="1" applyAlignment="1" applyProtection="1">
      <alignment vertical="center"/>
    </xf>
    <xf numFmtId="165" fontId="68" fillId="25" borderId="29" xfId="310" applyNumberFormat="1" applyFont="1" applyFill="1" applyBorder="1" applyAlignment="1" applyProtection="1">
      <alignment horizontal="center"/>
    </xf>
    <xf numFmtId="165" fontId="68" fillId="25" borderId="29" xfId="310" applyNumberFormat="1" applyFont="1" applyFill="1" applyBorder="1" applyAlignment="1" applyProtection="1">
      <alignment horizontal="left"/>
    </xf>
    <xf numFmtId="176" fontId="115" fillId="0" borderId="36" xfId="310" applyNumberFormat="1" applyFont="1" applyFill="1" applyBorder="1" applyAlignment="1">
      <alignment vertical="center"/>
    </xf>
    <xf numFmtId="176" fontId="115" fillId="0" borderId="29" xfId="310" applyNumberFormat="1" applyFont="1" applyFill="1" applyBorder="1" applyAlignment="1">
      <alignment vertical="center"/>
    </xf>
    <xf numFmtId="176" fontId="111" fillId="25" borderId="37" xfId="326" applyNumberFormat="1" applyFont="1" applyFill="1" applyBorder="1" applyAlignment="1">
      <alignment vertical="center"/>
    </xf>
    <xf numFmtId="0" fontId="68" fillId="0" borderId="0" xfId="0" applyFont="1" applyFill="1" applyAlignment="1">
      <alignment horizontal="left" vertical="center"/>
    </xf>
    <xf numFmtId="0" fontId="0" fillId="0" borderId="0" xfId="0" applyFont="1" applyFill="1"/>
    <xf numFmtId="0" fontId="0" fillId="0" borderId="0" xfId="0" applyFont="1"/>
    <xf numFmtId="0" fontId="0" fillId="25" borderId="0" xfId="0" applyFont="1" applyFill="1"/>
    <xf numFmtId="180" fontId="68" fillId="0" borderId="68" xfId="339" applyNumberFormat="1" applyFont="1" applyFill="1" applyBorder="1" applyProtection="1"/>
    <xf numFmtId="180" fontId="68" fillId="0" borderId="35" xfId="339" applyNumberFormat="1" applyFont="1" applyFill="1" applyBorder="1" applyProtection="1"/>
    <xf numFmtId="165" fontId="87" fillId="0" borderId="23" xfId="340" applyFont="1" applyBorder="1" applyAlignment="1">
      <alignment horizontal="center" vertical="center"/>
    </xf>
    <xf numFmtId="165" fontId="87" fillId="0" borderId="42" xfId="340" quotePrefix="1" applyFont="1" applyBorder="1" applyAlignment="1" applyProtection="1">
      <alignment horizontal="center" vertical="center"/>
    </xf>
    <xf numFmtId="165" fontId="87" fillId="0" borderId="34" xfId="340" quotePrefix="1" applyFont="1" applyBorder="1" applyAlignment="1" applyProtection="1">
      <alignment horizontal="center" vertical="center"/>
    </xf>
    <xf numFmtId="177" fontId="68" fillId="0" borderId="0" xfId="342" applyNumberFormat="1" applyFont="1" applyFill="1" applyBorder="1" applyAlignment="1" applyProtection="1">
      <alignment vertical="center"/>
    </xf>
    <xf numFmtId="166" fontId="67" fillId="0" borderId="37" xfId="233" applyNumberFormat="1" applyFont="1" applyFill="1" applyBorder="1" applyAlignment="1"/>
    <xf numFmtId="0" fontId="122" fillId="0" borderId="27" xfId="0" applyFont="1" applyBorder="1" applyAlignment="1" applyProtection="1">
      <alignment horizontal="center" vertical="center"/>
      <protection locked="0" hidden="1"/>
    </xf>
    <xf numFmtId="0" fontId="67" fillId="0" borderId="0" xfId="313" applyFont="1" applyFill="1" applyBorder="1" applyAlignment="1">
      <alignment vertical="center"/>
    </xf>
    <xf numFmtId="3" fontId="67" fillId="0" borderId="0" xfId="313" applyNumberFormat="1" applyFont="1" applyFill="1" applyBorder="1"/>
    <xf numFmtId="166" fontId="67" fillId="0" borderId="0" xfId="233" applyNumberFormat="1" applyFont="1" applyFill="1" applyBorder="1" applyAlignment="1"/>
    <xf numFmtId="167" fontId="67" fillId="0" borderId="0" xfId="449" applyNumberFormat="1" applyFont="1" applyFill="1" applyBorder="1" applyAlignment="1">
      <alignment horizontal="left"/>
    </xf>
    <xf numFmtId="167" fontId="68" fillId="0" borderId="0" xfId="449" applyNumberFormat="1" applyFont="1" applyFill="1" applyBorder="1" applyAlignment="1">
      <alignment horizontal="left"/>
    </xf>
    <xf numFmtId="167" fontId="95" fillId="0" borderId="0" xfId="449" applyNumberFormat="1" applyFont="1" applyFill="1" applyBorder="1" applyAlignment="1">
      <alignment horizontal="left"/>
    </xf>
    <xf numFmtId="3" fontId="68" fillId="0" borderId="29" xfId="449" applyNumberFormat="1" applyFont="1" applyFill="1" applyBorder="1" applyAlignment="1">
      <alignment horizontal="left"/>
    </xf>
    <xf numFmtId="180" fontId="68" fillId="0" borderId="0" xfId="449" applyNumberFormat="1" applyFont="1" applyFill="1" applyBorder="1"/>
    <xf numFmtId="180" fontId="68" fillId="0" borderId="18" xfId="449" applyNumberFormat="1" applyFont="1" applyFill="1" applyBorder="1"/>
    <xf numFmtId="180" fontId="68" fillId="0" borderId="36" xfId="449" applyNumberFormat="1" applyFont="1" applyFill="1" applyBorder="1"/>
    <xf numFmtId="0" fontId="68" fillId="0" borderId="0" xfId="449" applyFont="1" applyBorder="1"/>
    <xf numFmtId="3" fontId="68" fillId="0" borderId="0" xfId="449" applyNumberFormat="1" applyFont="1" applyFill="1" applyBorder="1"/>
    <xf numFmtId="167" fontId="101" fillId="0" borderId="20" xfId="339" applyNumberFormat="1" applyFont="1" applyFill="1" applyBorder="1" applyProtection="1"/>
    <xf numFmtId="0" fontId="68" fillId="0" borderId="18" xfId="449" quotePrefix="1" applyFont="1" applyBorder="1"/>
    <xf numFmtId="0" fontId="73" fillId="0" borderId="18" xfId="449" quotePrefix="1" applyFont="1" applyBorder="1"/>
    <xf numFmtId="0" fontId="68" fillId="0" borderId="36" xfId="449" applyFont="1" applyBorder="1"/>
    <xf numFmtId="167" fontId="67" fillId="0" borderId="23" xfId="449" applyNumberFormat="1" applyFont="1" applyFill="1" applyBorder="1"/>
    <xf numFmtId="167" fontId="67" fillId="0" borderId="42" xfId="449" applyNumberFormat="1" applyFont="1" applyFill="1" applyBorder="1"/>
    <xf numFmtId="167" fontId="67" fillId="0" borderId="23" xfId="449" applyNumberFormat="1" applyFont="1" applyFill="1" applyBorder="1" applyAlignment="1">
      <alignment horizontal="right"/>
    </xf>
    <xf numFmtId="167" fontId="67" fillId="0" borderId="15" xfId="449" applyNumberFormat="1" applyFont="1" applyFill="1" applyBorder="1"/>
    <xf numFmtId="167" fontId="67" fillId="0" borderId="15" xfId="449" applyNumberFormat="1" applyFont="1" applyFill="1" applyBorder="1" applyAlignment="1">
      <alignment horizontal="right"/>
    </xf>
    <xf numFmtId="167" fontId="68" fillId="0" borderId="20" xfId="449" applyNumberFormat="1" applyFont="1" applyFill="1" applyBorder="1"/>
    <xf numFmtId="167" fontId="68" fillId="0" borderId="20" xfId="449" applyNumberFormat="1" applyFont="1" applyFill="1" applyBorder="1" applyAlignment="1"/>
    <xf numFmtId="3" fontId="68" fillId="0" borderId="20" xfId="449" applyNumberFormat="1" applyFont="1" applyFill="1" applyBorder="1"/>
    <xf numFmtId="167" fontId="67" fillId="0" borderId="11" xfId="449" applyNumberFormat="1" applyFont="1" applyFill="1" applyBorder="1" applyAlignment="1">
      <alignment horizontal="left"/>
    </xf>
    <xf numFmtId="167" fontId="67" fillId="0" borderId="29" xfId="449" applyNumberFormat="1" applyFont="1" applyFill="1" applyBorder="1" applyAlignment="1">
      <alignment horizontal="left"/>
    </xf>
    <xf numFmtId="180" fontId="67" fillId="0" borderId="36" xfId="449" applyNumberFormat="1" applyFont="1" applyFill="1" applyBorder="1"/>
    <xf numFmtId="167" fontId="67" fillId="0" borderId="20" xfId="449" applyNumberFormat="1" applyFont="1" applyFill="1" applyBorder="1" applyAlignment="1">
      <alignment horizontal="right"/>
    </xf>
    <xf numFmtId="180" fontId="56" fillId="0" borderId="35" xfId="449" applyNumberFormat="1" applyFont="1" applyBorder="1" applyAlignment="1">
      <alignment horizontal="right" vertical="top"/>
    </xf>
    <xf numFmtId="180" fontId="68" fillId="0" borderId="15" xfId="449" applyNumberFormat="1" applyFont="1" applyFill="1" applyBorder="1"/>
    <xf numFmtId="167" fontId="68" fillId="0" borderId="18" xfId="339" applyNumberFormat="1" applyFont="1" applyFill="1" applyBorder="1" applyProtection="1"/>
    <xf numFmtId="179" fontId="67" fillId="0" borderId="14" xfId="487" applyNumberFormat="1" applyFont="1" applyFill="1" applyBorder="1" applyAlignment="1">
      <alignment horizontal="right"/>
    </xf>
    <xf numFmtId="166" fontId="67" fillId="0" borderId="14" xfId="449" applyNumberFormat="1" applyFont="1" applyBorder="1" applyAlignment="1">
      <alignment horizontal="right"/>
    </xf>
    <xf numFmtId="179" fontId="67" fillId="0" borderId="35" xfId="449" applyNumberFormat="1" applyFont="1" applyFill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79" fontId="68" fillId="0" borderId="35" xfId="449" applyNumberFormat="1" applyFont="1" applyFill="1" applyBorder="1" applyAlignment="1">
      <alignment horizontal="right"/>
    </xf>
    <xf numFmtId="166" fontId="68" fillId="0" borderId="35" xfId="449" applyNumberFormat="1" applyFont="1" applyBorder="1" applyAlignment="1">
      <alignment horizontal="right"/>
    </xf>
    <xf numFmtId="179" fontId="107" fillId="0" borderId="35" xfId="449" applyNumberFormat="1" applyFont="1" applyFill="1" applyBorder="1" applyAlignment="1">
      <alignment horizontal="right"/>
    </xf>
    <xf numFmtId="183" fontId="68" fillId="0" borderId="18" xfId="449" applyNumberFormat="1" applyFont="1" applyFill="1" applyBorder="1" applyAlignment="1">
      <alignment horizontal="right"/>
    </xf>
    <xf numFmtId="183" fontId="68" fillId="0" borderId="35" xfId="449" applyNumberFormat="1" applyFont="1" applyFill="1" applyBorder="1" applyAlignment="1">
      <alignment horizontal="right"/>
    </xf>
    <xf numFmtId="179" fontId="68" fillId="0" borderId="37" xfId="449" applyNumberFormat="1" applyFont="1" applyFill="1" applyBorder="1" applyAlignment="1">
      <alignment horizontal="right"/>
    </xf>
    <xf numFmtId="166" fontId="68" fillId="0" borderId="37" xfId="449" applyNumberFormat="1" applyFont="1" applyBorder="1" applyAlignment="1">
      <alignment horizontal="right"/>
    </xf>
    <xf numFmtId="165" fontId="101" fillId="0" borderId="0" xfId="451" applyFont="1" applyAlignment="1">
      <alignment horizontal="centerContinuous"/>
    </xf>
    <xf numFmtId="165" fontId="101" fillId="0" borderId="0" xfId="451" applyFont="1"/>
    <xf numFmtId="180" fontId="68" fillId="0" borderId="20" xfId="449" applyNumberFormat="1" applyFont="1" applyBorder="1" applyAlignment="1">
      <alignment horizontal="right" vertical="top"/>
    </xf>
    <xf numFmtId="166" fontId="119" fillId="0" borderId="10" xfId="0" applyNumberFormat="1" applyFont="1" applyFill="1" applyBorder="1" applyAlignment="1" applyProtection="1">
      <alignment vertical="center"/>
      <protection locked="0" hidden="1"/>
    </xf>
    <xf numFmtId="166" fontId="119" fillId="0" borderId="15" xfId="0" applyNumberFormat="1" applyFont="1" applyFill="1" applyBorder="1" applyAlignment="1" applyProtection="1">
      <alignment vertical="center"/>
      <protection locked="0" hidden="1"/>
    </xf>
    <xf numFmtId="166" fontId="119" fillId="0" borderId="18" xfId="0" applyNumberFormat="1" applyFont="1" applyFill="1" applyBorder="1" applyAlignment="1" applyProtection="1">
      <alignment vertical="center"/>
      <protection locked="0" hidden="1"/>
    </xf>
    <xf numFmtId="166" fontId="119" fillId="0" borderId="20" xfId="0" applyNumberFormat="1" applyFont="1" applyFill="1" applyBorder="1" applyAlignment="1" applyProtection="1">
      <alignment vertical="center"/>
      <protection locked="0" hidden="1"/>
    </xf>
    <xf numFmtId="166" fontId="118" fillId="0" borderId="18" xfId="0" applyNumberFormat="1" applyFont="1" applyFill="1" applyBorder="1" applyAlignment="1" applyProtection="1">
      <alignment vertical="center"/>
      <protection locked="0" hidden="1"/>
    </xf>
    <xf numFmtId="166" fontId="118" fillId="0" borderId="20" xfId="0" applyNumberFormat="1" applyFont="1" applyFill="1" applyBorder="1" applyAlignment="1" applyProtection="1">
      <alignment vertical="center"/>
      <protection locked="0" hidden="1"/>
    </xf>
    <xf numFmtId="166" fontId="119" fillId="0" borderId="23" xfId="0" applyNumberFormat="1" applyFont="1" applyFill="1" applyBorder="1" applyAlignment="1" applyProtection="1">
      <alignment vertical="center"/>
      <protection locked="0" hidden="1"/>
    </xf>
    <xf numFmtId="166" fontId="119" fillId="0" borderId="36" xfId="0" applyNumberFormat="1" applyFont="1" applyFill="1" applyBorder="1" applyAlignment="1" applyProtection="1">
      <alignment vertical="center"/>
      <protection locked="0" hidden="1"/>
    </xf>
    <xf numFmtId="179" fontId="67" fillId="0" borderId="18" xfId="449" applyNumberFormat="1" applyFont="1" applyBorder="1" applyAlignment="1">
      <alignment horizontal="right"/>
    </xf>
    <xf numFmtId="179" fontId="68" fillId="0" borderId="18" xfId="449" applyNumberFormat="1" applyFont="1" applyBorder="1" applyAlignment="1">
      <alignment horizontal="right"/>
    </xf>
    <xf numFmtId="0" fontId="140" fillId="0" borderId="0" xfId="0" applyFont="1" applyBorder="1" applyAlignment="1" applyProtection="1">
      <alignment horizontal="left"/>
    </xf>
    <xf numFmtId="0" fontId="140" fillId="0" borderId="0" xfId="0" applyFont="1"/>
    <xf numFmtId="165" fontId="68" fillId="0" borderId="0" xfId="451" applyFont="1" applyAlignment="1">
      <alignment horizontal="right"/>
    </xf>
    <xf numFmtId="165" fontId="68" fillId="0" borderId="0" xfId="451" applyFont="1" applyAlignment="1" applyProtection="1">
      <alignment horizontal="right"/>
    </xf>
    <xf numFmtId="0" fontId="68" fillId="0" borderId="0" xfId="0" applyFont="1" applyFill="1" applyAlignment="1" applyProtection="1">
      <alignment horizontal="left"/>
    </xf>
    <xf numFmtId="0" fontId="85" fillId="0" borderId="0" xfId="0" applyFont="1" applyFill="1" applyAlignment="1" applyProtection="1">
      <alignment horizontal="right"/>
    </xf>
    <xf numFmtId="0" fontId="67" fillId="0" borderId="0" xfId="449" applyFont="1" applyFill="1" applyAlignment="1"/>
    <xf numFmtId="3" fontId="68" fillId="0" borderId="0" xfId="449" applyNumberFormat="1" applyFont="1" applyFill="1" applyAlignment="1"/>
    <xf numFmtId="0" fontId="56" fillId="0" borderId="0" xfId="449" applyFont="1" applyFill="1"/>
    <xf numFmtId="0" fontId="68" fillId="0" borderId="0" xfId="449" quotePrefix="1" applyFont="1" applyFill="1" applyAlignment="1"/>
    <xf numFmtId="0" fontId="67" fillId="0" borderId="0" xfId="449" applyFont="1" applyFill="1" applyAlignment="1">
      <alignment horizontal="centerContinuous" vertical="center"/>
    </xf>
    <xf numFmtId="0" fontId="68" fillId="0" borderId="0" xfId="449" quotePrefix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68" fillId="0" borderId="0" xfId="449" applyFont="1" applyFill="1"/>
    <xf numFmtId="3" fontId="68" fillId="0" borderId="0" xfId="449" applyNumberFormat="1" applyFont="1" applyFill="1"/>
    <xf numFmtId="3" fontId="67" fillId="0" borderId="0" xfId="449" applyNumberFormat="1" applyFont="1" applyFill="1" applyAlignment="1">
      <alignment horizontal="centerContinuous"/>
    </xf>
    <xf numFmtId="3" fontId="70" fillId="0" borderId="0" xfId="449" applyNumberFormat="1" applyFont="1" applyFill="1" applyAlignment="1">
      <alignment horizontal="centerContinuous"/>
    </xf>
    <xf numFmtId="0" fontId="73" fillId="0" borderId="15" xfId="449" applyFont="1" applyFill="1" applyBorder="1"/>
    <xf numFmtId="0" fontId="70" fillId="0" borderId="15" xfId="449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 vertical="top"/>
    </xf>
    <xf numFmtId="3" fontId="70" fillId="0" borderId="42" xfId="449" applyNumberFormat="1" applyFont="1" applyFill="1" applyBorder="1" applyAlignment="1">
      <alignment horizontal="centerContinuous"/>
    </xf>
    <xf numFmtId="3" fontId="70" fillId="0" borderId="28" xfId="449" applyNumberFormat="1" applyFont="1" applyFill="1" applyBorder="1" applyAlignment="1">
      <alignment horizontal="centerContinuous" vertical="top"/>
    </xf>
    <xf numFmtId="3" fontId="70" fillId="0" borderId="28" xfId="449" applyNumberFormat="1" applyFont="1" applyFill="1" applyBorder="1" applyAlignment="1">
      <alignment horizontal="centerContinuous"/>
    </xf>
    <xf numFmtId="3" fontId="70" fillId="0" borderId="45" xfId="449" applyNumberFormat="1" applyFont="1" applyFill="1" applyBorder="1" applyAlignment="1">
      <alignment horizontal="centerContinuous"/>
    </xf>
    <xf numFmtId="0" fontId="70" fillId="0" borderId="20" xfId="449" applyFont="1" applyFill="1" applyBorder="1" applyAlignment="1">
      <alignment horizontal="center"/>
    </xf>
    <xf numFmtId="0" fontId="70" fillId="0" borderId="20" xfId="449" applyFont="1" applyFill="1" applyBorder="1" applyAlignment="1">
      <alignment horizontal="centerContinuous"/>
    </xf>
    <xf numFmtId="3" fontId="70" fillId="0" borderId="35" xfId="449" applyNumberFormat="1" applyFont="1" applyFill="1" applyBorder="1" applyAlignment="1">
      <alignment horizontal="center"/>
    </xf>
    <xf numFmtId="3" fontId="70" fillId="0" borderId="15" xfId="449" quotePrefix="1" applyNumberFormat="1" applyFont="1" applyFill="1" applyBorder="1" applyAlignment="1">
      <alignment horizontal="center"/>
    </xf>
    <xf numFmtId="0" fontId="70" fillId="0" borderId="23" xfId="449" applyFont="1" applyFill="1" applyBorder="1"/>
    <xf numFmtId="0" fontId="70" fillId="0" borderId="23" xfId="449" applyFont="1" applyFill="1" applyBorder="1" applyAlignment="1">
      <alignment horizontal="centerContinuous"/>
    </xf>
    <xf numFmtId="3" fontId="70" fillId="0" borderId="35" xfId="449" quotePrefix="1" applyNumberFormat="1" applyFont="1" applyFill="1" applyBorder="1" applyAlignment="1">
      <alignment horizontal="center"/>
    </xf>
    <xf numFmtId="3" fontId="70" fillId="0" borderId="20" xfId="449" quotePrefix="1" applyNumberFormat="1" applyFont="1" applyFill="1" applyBorder="1" applyAlignment="1">
      <alignment horizontal="center"/>
    </xf>
    <xf numFmtId="0" fontId="72" fillId="0" borderId="23" xfId="449" quotePrefix="1" applyFont="1" applyFill="1" applyBorder="1" applyAlignment="1">
      <alignment horizontal="center" vertical="center"/>
    </xf>
    <xf numFmtId="0" fontId="72" fillId="0" borderId="42" xfId="449" quotePrefix="1" applyFont="1" applyFill="1" applyBorder="1" applyAlignment="1">
      <alignment horizontal="center" vertical="center"/>
    </xf>
    <xf numFmtId="3" fontId="72" fillId="0" borderId="45" xfId="449" quotePrefix="1" applyNumberFormat="1" applyFont="1" applyFill="1" applyBorder="1" applyAlignment="1">
      <alignment horizontal="center" vertical="center"/>
    </xf>
    <xf numFmtId="3" fontId="72" fillId="0" borderId="42" xfId="449" quotePrefix="1" applyNumberFormat="1" applyFont="1" applyFill="1" applyBorder="1" applyAlignment="1">
      <alignment horizontal="center" vertical="center"/>
    </xf>
    <xf numFmtId="0" fontId="56" fillId="0" borderId="0" xfId="449" applyFont="1" applyFill="1" applyAlignment="1">
      <alignment horizontal="center" vertical="center"/>
    </xf>
    <xf numFmtId="0" fontId="67" fillId="0" borderId="15" xfId="449" applyFont="1" applyFill="1" applyBorder="1"/>
    <xf numFmtId="167" fontId="68" fillId="0" borderId="20" xfId="449" applyNumberFormat="1" applyFont="1" applyFill="1" applyBorder="1" applyAlignment="1">
      <alignment horizontal="right"/>
    </xf>
    <xf numFmtId="166" fontId="68" fillId="0" borderId="15" xfId="449" applyNumberFormat="1" applyFont="1" applyFill="1" applyBorder="1"/>
    <xf numFmtId="0" fontId="67" fillId="0" borderId="20" xfId="449" applyFont="1" applyFill="1" applyBorder="1"/>
    <xf numFmtId="166" fontId="68" fillId="0" borderId="18" xfId="449" applyNumberFormat="1" applyFont="1" applyFill="1" applyBorder="1"/>
    <xf numFmtId="166" fontId="68" fillId="0" borderId="20" xfId="449" applyNumberFormat="1" applyFont="1" applyFill="1" applyBorder="1"/>
    <xf numFmtId="166" fontId="68" fillId="0" borderId="35" xfId="449" applyNumberFormat="1" applyFont="1" applyFill="1" applyBorder="1"/>
    <xf numFmtId="167" fontId="68" fillId="0" borderId="23" xfId="449" applyNumberFormat="1" applyFont="1" applyFill="1" applyBorder="1"/>
    <xf numFmtId="166" fontId="68" fillId="0" borderId="23" xfId="449" applyNumberFormat="1" applyFont="1" applyFill="1" applyBorder="1"/>
    <xf numFmtId="166" fontId="68" fillId="0" borderId="36" xfId="449" applyNumberFormat="1" applyFont="1" applyFill="1" applyBorder="1"/>
    <xf numFmtId="0" fontId="96" fillId="0" borderId="0" xfId="452" applyFill="1"/>
    <xf numFmtId="0" fontId="96" fillId="0" borderId="0" xfId="452"/>
    <xf numFmtId="3" fontId="142" fillId="0" borderId="0" xfId="452" applyNumberFormat="1" applyFont="1" applyBorder="1" applyAlignment="1">
      <alignment horizontal="left" vertical="top" wrapText="1"/>
    </xf>
    <xf numFmtId="3" fontId="142" fillId="0" borderId="0" xfId="452" applyNumberFormat="1" applyFont="1" applyAlignment="1">
      <alignment vertical="top" wrapText="1"/>
    </xf>
    <xf numFmtId="3" fontId="68" fillId="0" borderId="0" xfId="452" applyNumberFormat="1" applyFont="1" applyAlignment="1">
      <alignment horizontal="right" vertical="top" wrapText="1"/>
    </xf>
    <xf numFmtId="3" fontId="89" fillId="0" borderId="29" xfId="452" applyNumberFormat="1" applyFont="1" applyBorder="1" applyAlignment="1">
      <alignment horizontal="center" vertical="top" wrapText="1"/>
    </xf>
    <xf numFmtId="3" fontId="142" fillId="0" borderId="29" xfId="452" applyNumberFormat="1" applyFont="1" applyBorder="1" applyAlignment="1">
      <alignment vertical="top" wrapText="1"/>
    </xf>
    <xf numFmtId="3" fontId="68" fillId="0" borderId="0" xfId="452" applyNumberFormat="1" applyFont="1" applyAlignment="1">
      <alignment horizontal="center" vertical="top" wrapText="1"/>
    </xf>
    <xf numFmtId="4" fontId="142" fillId="25" borderId="42" xfId="452" applyNumberFormat="1" applyFont="1" applyFill="1" applyBorder="1" applyAlignment="1">
      <alignment horizontal="center" vertical="center" wrapText="1"/>
    </xf>
    <xf numFmtId="3" fontId="142" fillId="0" borderId="42" xfId="452" applyNumberFormat="1" applyFont="1" applyBorder="1" applyAlignment="1">
      <alignment horizontal="center" vertical="center" wrapText="1"/>
    </xf>
    <xf numFmtId="3" fontId="67" fillId="0" borderId="0" xfId="452" applyNumberFormat="1" applyFont="1" applyAlignment="1">
      <alignment horizontal="center" vertical="top" wrapText="1"/>
    </xf>
    <xf numFmtId="4" fontId="143" fillId="25" borderId="42" xfId="452" applyNumberFormat="1" applyFont="1" applyFill="1" applyBorder="1" applyAlignment="1">
      <alignment horizontal="center" vertical="center" wrapText="1"/>
    </xf>
    <xf numFmtId="49" fontId="143" fillId="0" borderId="42" xfId="452" applyNumberFormat="1" applyFont="1" applyBorder="1" applyAlignment="1">
      <alignment horizontal="center" vertical="center" wrapText="1"/>
    </xf>
    <xf numFmtId="0" fontId="68" fillId="0" borderId="42" xfId="452" applyFont="1" applyBorder="1" applyAlignment="1">
      <alignment horizontal="center" vertical="center" wrapText="1"/>
    </xf>
    <xf numFmtId="3" fontId="68" fillId="0" borderId="42" xfId="452" applyNumberFormat="1" applyFont="1" applyFill="1" applyBorder="1" applyAlignment="1">
      <alignment horizontal="center" vertical="center" wrapText="1"/>
    </xf>
    <xf numFmtId="3" fontId="68" fillId="25" borderId="42" xfId="452" applyNumberFormat="1" applyFont="1" applyFill="1" applyBorder="1" applyAlignment="1">
      <alignment horizontal="center" vertical="center" wrapText="1"/>
    </xf>
    <xf numFmtId="49" fontId="68" fillId="0" borderId="42" xfId="452" applyNumberFormat="1" applyFont="1" applyBorder="1" applyAlignment="1">
      <alignment horizontal="center" vertical="center" wrapText="1"/>
    </xf>
    <xf numFmtId="0" fontId="143" fillId="0" borderId="42" xfId="452" applyFont="1" applyFill="1" applyBorder="1" applyAlignment="1">
      <alignment horizontal="left" vertical="center" wrapText="1" indent="1"/>
    </xf>
    <xf numFmtId="185" fontId="143" fillId="25" borderId="15" xfId="452" applyNumberFormat="1" applyFont="1" applyFill="1" applyBorder="1" applyAlignment="1">
      <alignment horizontal="center" vertical="center"/>
    </xf>
    <xf numFmtId="185" fontId="143" fillId="25" borderId="42" xfId="452" applyNumberFormat="1" applyFont="1" applyFill="1" applyBorder="1" applyAlignment="1">
      <alignment horizontal="center" vertical="center" wrapText="1"/>
    </xf>
    <xf numFmtId="166" fontId="143" fillId="0" borderId="42" xfId="453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vertical="center" wrapText="1"/>
    </xf>
    <xf numFmtId="3" fontId="68" fillId="0" borderId="0" xfId="452" applyNumberFormat="1" applyFont="1" applyFill="1" applyAlignment="1">
      <alignment vertical="center" wrapText="1"/>
    </xf>
    <xf numFmtId="185" fontId="143" fillId="25" borderId="42" xfId="452" applyNumberFormat="1" applyFont="1" applyFill="1" applyBorder="1" applyAlignment="1">
      <alignment horizontal="center" vertical="center"/>
    </xf>
    <xf numFmtId="0" fontId="144" fillId="0" borderId="69" xfId="452" applyFont="1" applyFill="1" applyBorder="1" applyAlignment="1">
      <alignment horizontal="center" vertical="center" wrapText="1"/>
    </xf>
    <xf numFmtId="185" fontId="144" fillId="0" borderId="69" xfId="452" applyNumberFormat="1" applyFont="1" applyBorder="1" applyAlignment="1">
      <alignment horizontal="center" vertical="center"/>
    </xf>
    <xf numFmtId="166" fontId="144" fillId="0" borderId="69" xfId="453" applyNumberFormat="1" applyFont="1" applyBorder="1" applyAlignment="1">
      <alignment horizontal="center" vertical="center"/>
    </xf>
    <xf numFmtId="0" fontId="143" fillId="0" borderId="23" xfId="3348" applyFont="1" applyFill="1" applyBorder="1" applyAlignment="1">
      <alignment horizontal="left" vertical="center" wrapText="1" indent="1"/>
    </xf>
    <xf numFmtId="175" fontId="143" fillId="25" borderId="23" xfId="3348" applyNumberFormat="1" applyFont="1" applyFill="1" applyBorder="1" applyAlignment="1">
      <alignment horizontal="center" vertical="center"/>
    </xf>
    <xf numFmtId="185" fontId="143" fillId="25" borderId="23" xfId="452" applyNumberFormat="1" applyFont="1" applyFill="1" applyBorder="1" applyAlignment="1">
      <alignment horizontal="center" vertical="center" wrapText="1"/>
    </xf>
    <xf numFmtId="166" fontId="143" fillId="25" borderId="23" xfId="453" applyNumberFormat="1" applyFont="1" applyFill="1" applyBorder="1" applyAlignment="1">
      <alignment horizontal="center" vertical="center"/>
    </xf>
    <xf numFmtId="0" fontId="143" fillId="0" borderId="42" xfId="3348" applyFont="1" applyFill="1" applyBorder="1" applyAlignment="1">
      <alignment horizontal="left" vertical="center" wrapText="1" indent="1"/>
    </xf>
    <xf numFmtId="175" fontId="143" fillId="25" borderId="42" xfId="3348" applyNumberFormat="1" applyFont="1" applyFill="1" applyBorder="1" applyAlignment="1">
      <alignment horizontal="center" vertical="center"/>
    </xf>
    <xf numFmtId="166" fontId="143" fillId="25" borderId="42" xfId="453" applyNumberFormat="1" applyFont="1" applyFill="1" applyBorder="1" applyAlignment="1">
      <alignment horizontal="center" vertical="center"/>
    </xf>
    <xf numFmtId="0" fontId="143" fillId="0" borderId="70" xfId="3348" applyFont="1" applyFill="1" applyBorder="1" applyAlignment="1">
      <alignment horizontal="left" vertical="center" wrapText="1" indent="1"/>
    </xf>
    <xf numFmtId="175" fontId="143" fillId="25" borderId="70" xfId="3348" applyNumberFormat="1" applyFont="1" applyFill="1" applyBorder="1" applyAlignment="1">
      <alignment horizontal="center" vertical="center"/>
    </xf>
    <xf numFmtId="185" fontId="143" fillId="25" borderId="70" xfId="452" applyNumberFormat="1" applyFont="1" applyFill="1" applyBorder="1" applyAlignment="1">
      <alignment horizontal="center" vertical="center" wrapText="1"/>
    </xf>
    <xf numFmtId="166" fontId="143" fillId="25" borderId="70" xfId="453" applyNumberFormat="1" applyFont="1" applyFill="1" applyBorder="1" applyAlignment="1">
      <alignment horizontal="center" vertical="center"/>
    </xf>
    <xf numFmtId="166" fontId="144" fillId="25" borderId="69" xfId="452" applyNumberFormat="1" applyFont="1" applyFill="1" applyBorder="1" applyAlignment="1">
      <alignment horizontal="center" vertical="center"/>
    </xf>
    <xf numFmtId="0" fontId="143" fillId="25" borderId="23" xfId="465" applyFont="1" applyFill="1" applyBorder="1" applyAlignment="1">
      <alignment horizontal="left" vertical="center" wrapText="1" indent="1"/>
    </xf>
    <xf numFmtId="185" fontId="144" fillId="0" borderId="23" xfId="452" applyNumberFormat="1" applyFont="1" applyBorder="1" applyAlignment="1">
      <alignment horizontal="center" vertical="center"/>
    </xf>
    <xf numFmtId="185" fontId="143" fillId="0" borderId="23" xfId="452" applyNumberFormat="1" applyFont="1" applyBorder="1" applyAlignment="1">
      <alignment horizontal="center" vertical="center"/>
    </xf>
    <xf numFmtId="166" fontId="68" fillId="25" borderId="23" xfId="453" applyNumberFormat="1" applyFont="1" applyFill="1" applyBorder="1" applyAlignment="1">
      <alignment horizontal="center" vertical="center"/>
    </xf>
    <xf numFmtId="185" fontId="144" fillId="0" borderId="70" xfId="452" applyNumberFormat="1" applyFont="1" applyBorder="1" applyAlignment="1">
      <alignment horizontal="center" vertical="center"/>
    </xf>
    <xf numFmtId="185" fontId="143" fillId="0" borderId="70" xfId="452" applyNumberFormat="1" applyFont="1" applyBorder="1" applyAlignment="1">
      <alignment horizontal="center" vertical="center"/>
    </xf>
    <xf numFmtId="166" fontId="68" fillId="25" borderId="70" xfId="453" applyNumberFormat="1" applyFont="1" applyFill="1" applyBorder="1" applyAlignment="1">
      <alignment horizontal="center" vertical="center"/>
    </xf>
    <xf numFmtId="0" fontId="144" fillId="25" borderId="71" xfId="452" applyFont="1" applyFill="1" applyBorder="1" applyAlignment="1">
      <alignment horizontal="center" vertical="center" wrapText="1"/>
    </xf>
    <xf numFmtId="185" fontId="144" fillId="0" borderId="71" xfId="452" applyNumberFormat="1" applyFont="1" applyBorder="1" applyAlignment="1">
      <alignment horizontal="center" vertical="center"/>
    </xf>
    <xf numFmtId="185" fontId="145" fillId="25" borderId="23" xfId="452" applyNumberFormat="1" applyFont="1" applyFill="1" applyBorder="1" applyAlignment="1">
      <alignment horizontal="center" vertical="center" wrapText="1"/>
    </xf>
    <xf numFmtId="166" fontId="145" fillId="25" borderId="23" xfId="453" applyNumberFormat="1" applyFont="1" applyFill="1" applyBorder="1" applyAlignment="1">
      <alignment horizontal="center" vertical="center"/>
    </xf>
    <xf numFmtId="185" fontId="143" fillId="0" borderId="42" xfId="452" applyNumberFormat="1" applyFont="1" applyBorder="1" applyAlignment="1">
      <alignment horizontal="center" vertical="center"/>
    </xf>
    <xf numFmtId="0" fontId="143" fillId="0" borderId="70" xfId="452" applyFont="1" applyFill="1" applyBorder="1" applyAlignment="1">
      <alignment horizontal="left" vertical="center" wrapText="1" indent="1"/>
    </xf>
    <xf numFmtId="166" fontId="143" fillId="0" borderId="70" xfId="453" applyNumberFormat="1" applyFont="1" applyBorder="1" applyAlignment="1">
      <alignment horizontal="center" vertical="center"/>
    </xf>
    <xf numFmtId="3" fontId="144" fillId="0" borderId="69" xfId="452" applyNumberFormat="1" applyFont="1" applyFill="1" applyBorder="1" applyAlignment="1">
      <alignment horizontal="center" vertical="center" wrapText="1"/>
    </xf>
    <xf numFmtId="185" fontId="144" fillId="25" borderId="69" xfId="452" applyNumberFormat="1" applyFont="1" applyFill="1" applyBorder="1" applyAlignment="1">
      <alignment horizontal="center" vertical="center"/>
    </xf>
    <xf numFmtId="166" fontId="144" fillId="0" borderId="69" xfId="452" applyNumberFormat="1" applyFont="1" applyBorder="1" applyAlignment="1">
      <alignment horizontal="center" vertical="center"/>
    </xf>
    <xf numFmtId="3" fontId="68" fillId="0" borderId="0" xfId="452" applyNumberFormat="1" applyFont="1" applyFill="1" applyBorder="1" applyAlignment="1">
      <alignment horizontal="right" vertical="center" wrapText="1"/>
    </xf>
    <xf numFmtId="3" fontId="68" fillId="0" borderId="0" xfId="452" applyNumberFormat="1" applyFont="1" applyFill="1" applyAlignment="1">
      <alignment horizontal="right" vertical="center" wrapText="1"/>
    </xf>
    <xf numFmtId="3" fontId="68" fillId="25" borderId="0" xfId="452" applyNumberFormat="1" applyFont="1" applyFill="1" applyBorder="1" applyAlignment="1">
      <alignment horizontal="right" vertical="top" wrapText="1"/>
    </xf>
    <xf numFmtId="3" fontId="68" fillId="0" borderId="0" xfId="452" applyNumberFormat="1" applyFont="1" applyBorder="1" applyAlignment="1">
      <alignment horizontal="right" vertical="top" wrapText="1"/>
    </xf>
    <xf numFmtId="3" fontId="68" fillId="0" borderId="0" xfId="452" applyNumberFormat="1" applyFont="1" applyAlignment="1">
      <alignment horizontal="left" vertical="top" wrapText="1"/>
    </xf>
    <xf numFmtId="3" fontId="68" fillId="25" borderId="0" xfId="452" applyNumberFormat="1" applyFont="1" applyFill="1" applyAlignment="1">
      <alignment horizontal="right" vertical="top" wrapText="1"/>
    </xf>
    <xf numFmtId="3" fontId="144" fillId="0" borderId="0" xfId="452" applyNumberFormat="1" applyFont="1" applyBorder="1" applyAlignment="1">
      <alignment horizontal="center" vertical="center"/>
    </xf>
    <xf numFmtId="3" fontId="68" fillId="0" borderId="0" xfId="452" applyNumberFormat="1" applyFont="1" applyBorder="1" applyAlignment="1">
      <alignment horizontal="right" vertical="top" wrapText="1" indent="2"/>
    </xf>
    <xf numFmtId="167" fontId="146" fillId="0" borderId="0" xfId="455" applyNumberFormat="1" applyFont="1" applyFill="1" applyAlignment="1"/>
    <xf numFmtId="167" fontId="147" fillId="0" borderId="0" xfId="3348" applyNumberFormat="1" applyFont="1" applyFill="1" applyAlignment="1">
      <alignment horizontal="center"/>
    </xf>
    <xf numFmtId="167" fontId="147" fillId="0" borderId="0" xfId="3348" applyNumberFormat="1" applyFont="1" applyFill="1" applyBorder="1" applyAlignment="1">
      <alignment horizontal="left"/>
    </xf>
    <xf numFmtId="167" fontId="147" fillId="0" borderId="0" xfId="3348" applyNumberFormat="1" applyFont="1" applyFill="1" applyAlignment="1">
      <alignment horizontal="left" indent="1"/>
    </xf>
    <xf numFmtId="167" fontId="147" fillId="0" borderId="0" xfId="3348" applyNumberFormat="1" applyFont="1" applyFill="1" applyAlignment="1">
      <alignment horizontal="right" vertical="center"/>
    </xf>
    <xf numFmtId="175" fontId="148" fillId="0" borderId="0" xfId="3348" applyNumberFormat="1" applyFont="1" applyFill="1" applyAlignment="1">
      <alignment horizontal="right" vertical="center"/>
    </xf>
    <xf numFmtId="4" fontId="148" fillId="0" borderId="0" xfId="3348" applyNumberFormat="1" applyFont="1" applyFill="1" applyAlignment="1">
      <alignment horizontal="right" vertical="center"/>
    </xf>
    <xf numFmtId="43" fontId="148" fillId="0" borderId="0" xfId="3348" applyNumberFormat="1" applyFont="1" applyFill="1" applyAlignment="1">
      <alignment horizontal="center" vertical="center"/>
    </xf>
    <xf numFmtId="0" fontId="148" fillId="0" borderId="0" xfId="3348" applyFont="1" applyFill="1" applyAlignment="1">
      <alignment horizontal="center" vertical="center"/>
    </xf>
    <xf numFmtId="0" fontId="112" fillId="0" borderId="0" xfId="456" applyFont="1" applyFill="1"/>
    <xf numFmtId="167" fontId="151" fillId="0" borderId="0" xfId="3348" applyNumberFormat="1" applyFont="1" applyFill="1" applyBorder="1" applyAlignment="1">
      <alignment horizontal="center" wrapText="1"/>
    </xf>
    <xf numFmtId="167" fontId="147" fillId="0" borderId="0" xfId="3348" applyNumberFormat="1" applyFont="1" applyFill="1" applyBorder="1" applyAlignment="1">
      <alignment horizontal="center"/>
    </xf>
    <xf numFmtId="167" fontId="147" fillId="0" borderId="0" xfId="3348" applyNumberFormat="1" applyFont="1" applyFill="1" applyBorder="1" applyAlignment="1">
      <alignment horizontal="left" indent="1"/>
    </xf>
    <xf numFmtId="167" fontId="154" fillId="0" borderId="72" xfId="456" applyNumberFormat="1" applyFont="1" applyFill="1" applyBorder="1" applyAlignment="1">
      <alignment horizontal="center" vertical="center" wrapText="1"/>
    </xf>
    <xf numFmtId="167" fontId="154" fillId="0" borderId="23" xfId="456" applyNumberFormat="1" applyFont="1" applyFill="1" applyBorder="1" applyAlignment="1">
      <alignment horizontal="center" vertical="center" wrapText="1"/>
    </xf>
    <xf numFmtId="0" fontId="154" fillId="0" borderId="23" xfId="456" applyFont="1" applyFill="1" applyBorder="1" applyAlignment="1">
      <alignment horizontal="center" vertical="center" wrapText="1"/>
    </xf>
    <xf numFmtId="3" fontId="154" fillId="0" borderId="23" xfId="456" applyNumberFormat="1" applyFont="1" applyFill="1" applyBorder="1" applyAlignment="1">
      <alignment horizontal="center" vertical="center" wrapText="1"/>
    </xf>
    <xf numFmtId="0" fontId="154" fillId="0" borderId="73" xfId="456" applyFont="1" applyFill="1" applyBorder="1" applyAlignment="1">
      <alignment horizontal="center" vertical="center" wrapText="1"/>
    </xf>
    <xf numFmtId="0" fontId="112" fillId="0" borderId="0" xfId="456" applyFont="1" applyFill="1" applyAlignment="1">
      <alignment horizontal="center" vertical="center"/>
    </xf>
    <xf numFmtId="167" fontId="147" fillId="0" borderId="74" xfId="3348" quotePrefix="1" applyNumberFormat="1" applyFont="1" applyFill="1" applyBorder="1" applyAlignment="1">
      <alignment horizontal="center" vertical="center"/>
    </xf>
    <xf numFmtId="49" fontId="147" fillId="0" borderId="42" xfId="3348" quotePrefix="1" applyNumberFormat="1" applyFont="1" applyFill="1" applyBorder="1" applyAlignment="1">
      <alignment horizontal="center" vertical="center"/>
    </xf>
    <xf numFmtId="49" fontId="147" fillId="0" borderId="42" xfId="3348" applyNumberFormat="1" applyFont="1" applyFill="1" applyBorder="1" applyAlignment="1">
      <alignment horizontal="left" vertical="center"/>
    </xf>
    <xf numFmtId="0" fontId="147" fillId="0" borderId="42" xfId="3348" applyFont="1" applyFill="1" applyBorder="1" applyAlignment="1">
      <alignment horizontal="left" vertical="center" wrapText="1"/>
    </xf>
    <xf numFmtId="175" fontId="147" fillId="0" borderId="42" xfId="3348" applyNumberFormat="1" applyFont="1" applyFill="1" applyBorder="1" applyAlignment="1">
      <alignment vertical="center"/>
    </xf>
    <xf numFmtId="175" fontId="147" fillId="0" borderId="42" xfId="456" applyNumberFormat="1" applyFont="1" applyFill="1" applyBorder="1" applyAlignment="1">
      <alignment horizontal="right" vertical="center"/>
    </xf>
    <xf numFmtId="166" fontId="147" fillId="0" borderId="42" xfId="456" applyNumberFormat="1" applyFont="1" applyFill="1" applyBorder="1" applyAlignment="1">
      <alignment horizontal="right" vertical="center"/>
    </xf>
    <xf numFmtId="166" fontId="147" fillId="0" borderId="75" xfId="456" applyNumberFormat="1" applyFont="1" applyFill="1" applyBorder="1" applyAlignment="1">
      <alignment horizontal="right" vertical="center"/>
    </xf>
    <xf numFmtId="41" fontId="155" fillId="0" borderId="42" xfId="453" applyNumberFormat="1" applyFont="1" applyFill="1" applyBorder="1" applyAlignment="1">
      <alignment horizontal="right" vertical="center"/>
    </xf>
    <xf numFmtId="186" fontId="155" fillId="0" borderId="42" xfId="453" applyNumberFormat="1" applyFont="1" applyFill="1" applyBorder="1" applyAlignment="1">
      <alignment horizontal="right" vertical="center"/>
    </xf>
    <xf numFmtId="186" fontId="155" fillId="0" borderId="75" xfId="453" applyNumberFormat="1" applyFont="1" applyFill="1" applyBorder="1" applyAlignment="1">
      <alignment horizontal="right" vertical="center"/>
    </xf>
    <xf numFmtId="185" fontId="155" fillId="0" borderId="42" xfId="453" applyNumberFormat="1" applyFont="1" applyFill="1" applyBorder="1" applyAlignment="1">
      <alignment horizontal="right" vertical="center"/>
    </xf>
    <xf numFmtId="185" fontId="147" fillId="0" borderId="42" xfId="3348" applyNumberFormat="1" applyFont="1" applyFill="1" applyBorder="1" applyAlignment="1">
      <alignment horizontal="right" vertical="center"/>
    </xf>
    <xf numFmtId="166" fontId="147" fillId="0" borderId="42" xfId="3349" applyNumberFormat="1" applyFont="1" applyFill="1" applyBorder="1" applyAlignment="1">
      <alignment horizontal="right" vertical="center"/>
    </xf>
    <xf numFmtId="166" fontId="147" fillId="0" borderId="75" xfId="3349" applyNumberFormat="1" applyFont="1" applyFill="1" applyBorder="1" applyAlignment="1">
      <alignment horizontal="right" vertical="center"/>
    </xf>
    <xf numFmtId="175" fontId="147" fillId="0" borderId="42" xfId="3348" applyNumberFormat="1" applyFont="1" applyFill="1" applyBorder="1" applyAlignment="1">
      <alignment vertical="center" wrapText="1"/>
    </xf>
    <xf numFmtId="167" fontId="147" fillId="0" borderId="74" xfId="3348" quotePrefix="1" applyNumberFormat="1" applyFont="1" applyFill="1" applyBorder="1" applyAlignment="1">
      <alignment horizontal="center" vertical="center" wrapText="1"/>
    </xf>
    <xf numFmtId="167" fontId="147" fillId="0" borderId="42" xfId="3348" applyNumberFormat="1" applyFont="1" applyFill="1" applyBorder="1" applyAlignment="1">
      <alignment horizontal="center" vertical="center" wrapText="1"/>
    </xf>
    <xf numFmtId="175" fontId="156" fillId="0" borderId="42" xfId="3348" applyNumberFormat="1" applyFont="1" applyFill="1" applyBorder="1" applyAlignment="1">
      <alignment vertical="center" wrapText="1"/>
    </xf>
    <xf numFmtId="166" fontId="155" fillId="0" borderId="42" xfId="3349" applyNumberFormat="1" applyFont="1" applyFill="1" applyBorder="1" applyAlignment="1">
      <alignment horizontal="right" vertical="center"/>
    </xf>
    <xf numFmtId="166" fontId="155" fillId="0" borderId="75" xfId="3349" applyNumberFormat="1" applyFont="1" applyFill="1" applyBorder="1" applyAlignment="1">
      <alignment horizontal="right" vertical="center"/>
    </xf>
    <xf numFmtId="0" fontId="157" fillId="0" borderId="0" xfId="456" applyFont="1" applyFill="1" applyAlignment="1">
      <alignment horizontal="center" vertical="center"/>
    </xf>
    <xf numFmtId="0" fontId="148" fillId="0" borderId="0" xfId="3348" applyFont="1" applyFill="1"/>
    <xf numFmtId="0" fontId="148" fillId="26" borderId="0" xfId="3348" applyFont="1" applyFill="1"/>
    <xf numFmtId="175" fontId="155" fillId="0" borderId="42" xfId="453" applyNumberFormat="1" applyFont="1" applyFill="1" applyBorder="1" applyAlignment="1">
      <alignment horizontal="right" vertical="center"/>
    </xf>
    <xf numFmtId="0" fontId="158" fillId="0" borderId="0" xfId="456" applyFont="1" applyFill="1" applyAlignment="1">
      <alignment vertical="top"/>
    </xf>
    <xf numFmtId="186" fontId="147" fillId="0" borderId="42" xfId="456" applyNumberFormat="1" applyFont="1" applyFill="1" applyBorder="1" applyAlignment="1">
      <alignment horizontal="right" vertical="center"/>
    </xf>
    <xf numFmtId="41" fontId="147" fillId="0" borderId="42" xfId="3348" applyNumberFormat="1" applyFont="1" applyFill="1" applyBorder="1" applyAlignment="1">
      <alignment vertical="center" wrapText="1"/>
    </xf>
    <xf numFmtId="0" fontId="147" fillId="0" borderId="42" xfId="3348" applyFont="1" applyFill="1" applyBorder="1" applyAlignment="1">
      <alignment vertical="center" wrapText="1"/>
    </xf>
    <xf numFmtId="41" fontId="147" fillId="0" borderId="42" xfId="3348" applyNumberFormat="1" applyFont="1" applyFill="1" applyBorder="1" applyAlignment="1">
      <alignment vertical="center"/>
    </xf>
    <xf numFmtId="167" fontId="147" fillId="0" borderId="42" xfId="3348" quotePrefix="1" applyNumberFormat="1" applyFont="1" applyFill="1" applyBorder="1" applyAlignment="1">
      <alignment horizontal="center" vertical="center"/>
    </xf>
    <xf numFmtId="167" fontId="147" fillId="0" borderId="42" xfId="3348" applyNumberFormat="1" applyFont="1" applyFill="1" applyBorder="1" applyAlignment="1">
      <alignment vertical="center" wrapText="1"/>
    </xf>
    <xf numFmtId="175" fontId="156" fillId="0" borderId="42" xfId="456" applyNumberFormat="1" applyFont="1" applyFill="1" applyBorder="1" applyAlignment="1">
      <alignment horizontal="right" vertical="center"/>
    </xf>
    <xf numFmtId="167" fontId="147" fillId="0" borderId="42" xfId="3348" applyNumberFormat="1" applyFont="1" applyFill="1" applyBorder="1" applyAlignment="1">
      <alignment horizontal="left" vertical="center"/>
    </xf>
    <xf numFmtId="0" fontId="147" fillId="0" borderId="42" xfId="3348" quotePrefix="1" applyFont="1" applyFill="1" applyBorder="1" applyAlignment="1">
      <alignment horizontal="center" vertical="center"/>
    </xf>
    <xf numFmtId="49" fontId="147" fillId="0" borderId="42" xfId="3348" applyNumberFormat="1" applyFont="1" applyFill="1" applyBorder="1" applyAlignment="1">
      <alignment horizontal="left" vertical="center" wrapText="1"/>
    </xf>
    <xf numFmtId="0" fontId="147" fillId="0" borderId="42" xfId="3348" quotePrefix="1" applyNumberFormat="1" applyFont="1" applyFill="1" applyBorder="1" applyAlignment="1">
      <alignment horizontal="center" vertical="center"/>
    </xf>
    <xf numFmtId="49" fontId="147" fillId="0" borderId="42" xfId="3348" applyNumberFormat="1" applyFont="1" applyFill="1" applyBorder="1" applyAlignment="1">
      <alignment vertical="center"/>
    </xf>
    <xf numFmtId="0" fontId="147" fillId="0" borderId="74" xfId="3348" applyFont="1" applyFill="1" applyBorder="1" applyAlignment="1">
      <alignment horizontal="center" vertical="center"/>
    </xf>
    <xf numFmtId="185" fontId="147" fillId="0" borderId="42" xfId="456" applyNumberFormat="1" applyFont="1" applyFill="1" applyBorder="1" applyAlignment="1">
      <alignment horizontal="right" vertical="center"/>
    </xf>
    <xf numFmtId="175" fontId="147" fillId="0" borderId="42" xfId="3348" applyNumberFormat="1" applyFont="1" applyFill="1" applyBorder="1" applyAlignment="1">
      <alignment horizontal="right" vertical="center"/>
    </xf>
    <xf numFmtId="167" fontId="147" fillId="0" borderId="74" xfId="3348" applyNumberFormat="1" applyFont="1" applyFill="1" applyBorder="1" applyAlignment="1">
      <alignment horizontal="center" vertical="center"/>
    </xf>
    <xf numFmtId="0" fontId="147" fillId="0" borderId="42" xfId="3348" quotePrefix="1" applyFont="1" applyFill="1" applyBorder="1" applyAlignment="1">
      <alignment vertical="center" wrapText="1"/>
    </xf>
    <xf numFmtId="186" fontId="159" fillId="0" borderId="42" xfId="453" applyNumberFormat="1" applyFont="1" applyFill="1" applyBorder="1" applyAlignment="1">
      <alignment horizontal="right" vertical="center"/>
    </xf>
    <xf numFmtId="185" fontId="147" fillId="0" borderId="42" xfId="456" applyNumberFormat="1" applyFont="1" applyFill="1" applyBorder="1" applyAlignment="1">
      <alignment vertical="center"/>
    </xf>
    <xf numFmtId="167" fontId="147" fillId="0" borderId="76" xfId="3348" quotePrefix="1" applyNumberFormat="1" applyFont="1" applyFill="1" applyBorder="1" applyAlignment="1">
      <alignment horizontal="center" vertical="center"/>
    </xf>
    <xf numFmtId="49" fontId="147" fillId="0" borderId="15" xfId="3348" quotePrefix="1" applyNumberFormat="1" applyFont="1" applyFill="1" applyBorder="1" applyAlignment="1">
      <alignment horizontal="center" vertical="center"/>
    </xf>
    <xf numFmtId="49" fontId="147" fillId="0" borderId="15" xfId="3348" applyNumberFormat="1" applyFont="1" applyFill="1" applyBorder="1" applyAlignment="1">
      <alignment horizontal="left" vertical="center" wrapText="1"/>
    </xf>
    <xf numFmtId="0" fontId="147" fillId="0" borderId="15" xfId="3348" applyFont="1" applyFill="1" applyBorder="1" applyAlignment="1">
      <alignment horizontal="left" vertical="center" wrapText="1"/>
    </xf>
    <xf numFmtId="175" fontId="147" fillId="0" borderId="15" xfId="3348" applyNumberFormat="1" applyFont="1" applyFill="1" applyBorder="1" applyAlignment="1">
      <alignment vertical="center"/>
    </xf>
    <xf numFmtId="185" fontId="147" fillId="0" borderId="15" xfId="456" applyNumberFormat="1" applyFont="1" applyFill="1" applyBorder="1" applyAlignment="1">
      <alignment horizontal="right" vertical="center"/>
    </xf>
    <xf numFmtId="186" fontId="155" fillId="0" borderId="15" xfId="453" applyNumberFormat="1" applyFont="1" applyFill="1" applyBorder="1" applyAlignment="1">
      <alignment horizontal="right" vertical="center"/>
    </xf>
    <xf numFmtId="166" fontId="147" fillId="0" borderId="78" xfId="456" applyNumberFormat="1" applyFont="1" applyFill="1" applyBorder="1" applyAlignment="1">
      <alignment horizontal="right" vertical="center"/>
    </xf>
    <xf numFmtId="167" fontId="147" fillId="0" borderId="79" xfId="3348" applyNumberFormat="1" applyFont="1" applyFill="1" applyBorder="1" applyAlignment="1">
      <alignment horizontal="center"/>
    </xf>
    <xf numFmtId="167" fontId="147" fillId="0" borderId="80" xfId="3348" applyNumberFormat="1" applyFont="1" applyFill="1" applyBorder="1" applyAlignment="1">
      <alignment horizontal="center"/>
    </xf>
    <xf numFmtId="167" fontId="147" fillId="0" borderId="80" xfId="3348" applyNumberFormat="1" applyFont="1" applyFill="1" applyBorder="1" applyAlignment="1">
      <alignment horizontal="left"/>
    </xf>
    <xf numFmtId="167" fontId="151" fillId="0" borderId="80" xfId="3348" applyNumberFormat="1" applyFont="1" applyFill="1" applyBorder="1" applyAlignment="1">
      <alignment horizontal="left" vertical="center" indent="1"/>
    </xf>
    <xf numFmtId="175" fontId="151" fillId="0" borderId="80" xfId="3348" applyNumberFormat="1" applyFont="1" applyFill="1" applyBorder="1" applyAlignment="1">
      <alignment vertical="center"/>
    </xf>
    <xf numFmtId="166" fontId="151" fillId="0" borderId="80" xfId="456" applyNumberFormat="1" applyFont="1" applyFill="1" applyBorder="1" applyAlignment="1">
      <alignment horizontal="right" vertical="center"/>
    </xf>
    <xf numFmtId="166" fontId="151" fillId="0" borderId="81" xfId="456" applyNumberFormat="1" applyFont="1" applyFill="1" applyBorder="1" applyAlignment="1">
      <alignment horizontal="right" vertical="center"/>
    </xf>
    <xf numFmtId="167" fontId="151" fillId="0" borderId="0" xfId="3348" applyNumberFormat="1" applyFont="1" applyFill="1" applyBorder="1" applyAlignment="1">
      <alignment horizontal="left" vertical="center" indent="1"/>
    </xf>
    <xf numFmtId="185" fontId="151" fillId="0" borderId="0" xfId="3348" applyNumberFormat="1" applyFont="1" applyFill="1" applyBorder="1" applyAlignment="1">
      <alignment horizontal="right" vertical="center"/>
    </xf>
    <xf numFmtId="166" fontId="151" fillId="0" borderId="0" xfId="456" applyNumberFormat="1" applyFont="1" applyFill="1" applyBorder="1" applyAlignment="1">
      <alignment horizontal="right" vertical="center"/>
    </xf>
    <xf numFmtId="186" fontId="155" fillId="0" borderId="0" xfId="453" applyNumberFormat="1" applyFont="1" applyFill="1" applyBorder="1" applyAlignment="1">
      <alignment horizontal="right" vertical="center"/>
    </xf>
    <xf numFmtId="0" fontId="160" fillId="0" borderId="0" xfId="456" applyFont="1" applyFill="1" applyAlignment="1">
      <alignment horizontal="right" vertical="top"/>
    </xf>
    <xf numFmtId="0" fontId="157" fillId="0" borderId="0" xfId="456" applyFont="1" applyFill="1" applyAlignment="1">
      <alignment horizontal="right" vertical="top"/>
    </xf>
    <xf numFmtId="0" fontId="112" fillId="0" borderId="0" xfId="456" applyFont="1" applyFill="1" applyAlignment="1">
      <alignment vertical="center"/>
    </xf>
    <xf numFmtId="167" fontId="112" fillId="0" borderId="0" xfId="3348" applyNumberFormat="1" applyFont="1" applyFill="1" applyBorder="1" applyAlignment="1">
      <alignment vertical="center" wrapText="1"/>
    </xf>
    <xf numFmtId="167" fontId="158" fillId="0" borderId="0" xfId="3348" applyNumberFormat="1" applyFont="1" applyFill="1" applyBorder="1" applyAlignment="1">
      <alignment vertical="center" wrapText="1"/>
    </xf>
    <xf numFmtId="184" fontId="161" fillId="0" borderId="0" xfId="3348" applyNumberFormat="1" applyFont="1" applyFill="1" applyBorder="1" applyAlignment="1">
      <alignment horizontal="right" vertical="center"/>
    </xf>
    <xf numFmtId="4" fontId="112" fillId="0" borderId="0" xfId="3348" applyNumberFormat="1" applyFont="1" applyFill="1" applyBorder="1" applyAlignment="1">
      <alignment horizontal="right" vertical="center" wrapText="1"/>
    </xf>
    <xf numFmtId="4" fontId="112" fillId="0" borderId="0" xfId="3348" applyNumberFormat="1" applyFont="1" applyFill="1" applyBorder="1" applyAlignment="1">
      <alignment vertical="center" wrapText="1"/>
    </xf>
    <xf numFmtId="0" fontId="112" fillId="0" borderId="0" xfId="456" applyFont="1" applyFill="1" applyAlignment="1">
      <alignment horizontal="center"/>
    </xf>
    <xf numFmtId="0" fontId="112" fillId="0" borderId="0" xfId="456" applyFont="1" applyFill="1" applyAlignment="1">
      <alignment horizontal="right"/>
    </xf>
    <xf numFmtId="175" fontId="112" fillId="0" borderId="0" xfId="456" applyNumberFormat="1" applyFont="1" applyFill="1" applyAlignment="1">
      <alignment horizontal="right"/>
    </xf>
    <xf numFmtId="43" fontId="112" fillId="0" borderId="0" xfId="456" applyNumberFormat="1" applyFont="1" applyFill="1" applyAlignment="1">
      <alignment horizontal="right"/>
    </xf>
    <xf numFmtId="185" fontId="112" fillId="0" borderId="0" xfId="456" applyNumberFormat="1" applyFont="1" applyFill="1"/>
    <xf numFmtId="187" fontId="112" fillId="0" borderId="0" xfId="456" applyNumberFormat="1" applyFont="1" applyFill="1" applyAlignment="1">
      <alignment horizontal="right"/>
    </xf>
    <xf numFmtId="167" fontId="112" fillId="0" borderId="0" xfId="456" applyNumberFormat="1" applyFont="1" applyFill="1" applyAlignment="1">
      <alignment horizontal="center"/>
    </xf>
    <xf numFmtId="167" fontId="112" fillId="0" borderId="0" xfId="456" applyNumberFormat="1" applyFont="1" applyFill="1" applyBorder="1" applyAlignment="1">
      <alignment horizontal="left"/>
    </xf>
    <xf numFmtId="167" fontId="112" fillId="0" borderId="0" xfId="456" applyNumberFormat="1" applyFont="1" applyFill="1" applyAlignment="1">
      <alignment horizontal="left" indent="1"/>
    </xf>
    <xf numFmtId="167" fontId="112" fillId="0" borderId="0" xfId="456" applyNumberFormat="1" applyFont="1" applyFill="1" applyAlignment="1">
      <alignment horizontal="right" vertical="center"/>
    </xf>
    <xf numFmtId="167" fontId="67" fillId="0" borderId="0" xfId="452" applyNumberFormat="1" applyFont="1" applyFill="1"/>
    <xf numFmtId="167" fontId="162" fillId="0" borderId="0" xfId="452" applyNumberFormat="1" applyFont="1" applyFill="1" applyAlignment="1">
      <alignment horizontal="center"/>
    </xf>
    <xf numFmtId="167" fontId="148" fillId="0" borderId="0" xfId="452" applyNumberFormat="1" applyFont="1" applyFill="1" applyBorder="1" applyAlignment="1">
      <alignment horizontal="center" vertical="center"/>
    </xf>
    <xf numFmtId="167" fontId="148" fillId="0" borderId="0" xfId="452" applyNumberFormat="1" applyFont="1" applyFill="1" applyAlignment="1">
      <alignment horizontal="center" vertical="center" wrapText="1"/>
    </xf>
    <xf numFmtId="41" fontId="148" fillId="0" borderId="0" xfId="452" applyNumberFormat="1" applyFont="1" applyFill="1" applyAlignment="1">
      <alignment horizontal="right" vertical="center"/>
    </xf>
    <xf numFmtId="4" fontId="148" fillId="0" borderId="0" xfId="452" applyNumberFormat="1" applyFont="1" applyFill="1" applyAlignment="1">
      <alignment horizontal="right" vertical="center"/>
    </xf>
    <xf numFmtId="43" fontId="148" fillId="0" borderId="0" xfId="452" applyNumberFormat="1" applyFont="1" applyFill="1" applyAlignment="1">
      <alignment horizontal="right" vertical="center"/>
    </xf>
    <xf numFmtId="0" fontId="148" fillId="0" borderId="0" xfId="452" applyFont="1" applyFill="1"/>
    <xf numFmtId="0" fontId="162" fillId="0" borderId="0" xfId="452" applyFont="1" applyFill="1"/>
    <xf numFmtId="0" fontId="157" fillId="0" borderId="0" xfId="452" applyFont="1" applyFill="1" applyBorder="1" applyAlignment="1">
      <alignment horizontal="center"/>
    </xf>
    <xf numFmtId="0" fontId="84" fillId="0" borderId="0" xfId="452" applyFont="1" applyFill="1" applyBorder="1"/>
    <xf numFmtId="0" fontId="84" fillId="0" borderId="0" xfId="452" applyFont="1" applyFill="1" applyBorder="1" applyAlignment="1">
      <alignment horizontal="right"/>
    </xf>
    <xf numFmtId="0" fontId="103" fillId="0" borderId="0" xfId="452" applyFont="1" applyFill="1" applyBorder="1" applyAlignment="1">
      <alignment horizontal="right"/>
    </xf>
    <xf numFmtId="0" fontId="84" fillId="0" borderId="0" xfId="452" applyFont="1" applyFill="1"/>
    <xf numFmtId="0" fontId="56" fillId="0" borderId="42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87" fillId="0" borderId="0" xfId="452" applyFont="1" applyFill="1" applyAlignment="1">
      <alignment horizontal="center" vertical="center"/>
    </xf>
    <xf numFmtId="0" fontId="56" fillId="0" borderId="27" xfId="452" applyFont="1" applyFill="1" applyBorder="1" applyAlignment="1">
      <alignment horizontal="left" vertical="center" wrapText="1"/>
    </xf>
    <xf numFmtId="175" fontId="56" fillId="0" borderId="42" xfId="452" applyNumberFormat="1" applyFont="1" applyFill="1" applyBorder="1" applyAlignment="1">
      <alignment vertical="center" wrapText="1"/>
    </xf>
    <xf numFmtId="41" fontId="163" fillId="0" borderId="42" xfId="452" applyNumberFormat="1" applyFont="1" applyFill="1" applyBorder="1" applyAlignment="1">
      <alignment horizontal="right" vertical="center"/>
    </xf>
    <xf numFmtId="188" fontId="56" fillId="0" borderId="42" xfId="452" applyNumberFormat="1" applyFont="1" applyFill="1" applyBorder="1" applyAlignment="1">
      <alignment horizontal="right" vertical="center"/>
    </xf>
    <xf numFmtId="0" fontId="84" fillId="0" borderId="42" xfId="452" applyFont="1" applyFill="1" applyBorder="1" applyAlignment="1">
      <alignment horizontal="center" vertical="center"/>
    </xf>
    <xf numFmtId="0" fontId="87" fillId="0" borderId="0" xfId="452" applyFont="1" applyFill="1" applyAlignment="1">
      <alignment vertical="center"/>
    </xf>
    <xf numFmtId="0" fontId="56" fillId="0" borderId="15" xfId="452" applyFont="1" applyFill="1" applyBorder="1" applyAlignment="1">
      <alignment horizontal="center" vertical="center"/>
    </xf>
    <xf numFmtId="41" fontId="56" fillId="0" borderId="42" xfId="452" applyNumberFormat="1" applyFont="1" applyFill="1" applyBorder="1" applyAlignment="1">
      <alignment horizontal="right" vertical="center"/>
    </xf>
    <xf numFmtId="175" fontId="56" fillId="0" borderId="42" xfId="452" applyNumberFormat="1" applyFont="1" applyFill="1" applyBorder="1" applyAlignment="1">
      <alignment horizontal="right" vertical="center"/>
    </xf>
    <xf numFmtId="175" fontId="163" fillId="0" borderId="42" xfId="452" applyNumberFormat="1" applyFont="1" applyFill="1" applyBorder="1" applyAlignment="1">
      <alignment horizontal="right" vertical="center"/>
    </xf>
    <xf numFmtId="188" fontId="56" fillId="0" borderId="42" xfId="452" applyNumberFormat="1" applyFont="1" applyFill="1" applyBorder="1" applyAlignment="1">
      <alignment vertical="center" wrapText="1"/>
    </xf>
    <xf numFmtId="0" fontId="56" fillId="0" borderId="23" xfId="452" applyFont="1" applyFill="1" applyBorder="1" applyAlignment="1">
      <alignment horizontal="center" vertical="center"/>
    </xf>
    <xf numFmtId="0" fontId="56" fillId="0" borderId="42" xfId="452" applyFont="1" applyFill="1" applyBorder="1" applyAlignment="1">
      <alignment horizontal="left" vertical="center" wrapText="1"/>
    </xf>
    <xf numFmtId="0" fontId="56" fillId="0" borderId="36" xfId="452" applyFont="1" applyFill="1" applyBorder="1" applyAlignment="1">
      <alignment horizontal="left" vertical="center" wrapText="1"/>
    </xf>
    <xf numFmtId="49" fontId="56" fillId="0" borderId="15" xfId="452" applyNumberFormat="1" applyFont="1" applyFill="1" applyBorder="1" applyAlignment="1">
      <alignment horizontal="center" vertical="center"/>
    </xf>
    <xf numFmtId="0" fontId="87" fillId="0" borderId="0" xfId="452" applyFont="1" applyFill="1" applyBorder="1" applyAlignment="1">
      <alignment vertical="center"/>
    </xf>
    <xf numFmtId="189" fontId="56" fillId="0" borderId="42" xfId="452" applyNumberFormat="1" applyFont="1" applyFill="1" applyBorder="1" applyAlignment="1">
      <alignment horizontal="center" vertical="center"/>
    </xf>
    <xf numFmtId="0" fontId="56" fillId="0" borderId="0" xfId="452" applyFont="1" applyFill="1" applyBorder="1" applyAlignment="1">
      <alignment vertical="center"/>
    </xf>
    <xf numFmtId="0" fontId="56" fillId="0" borderId="0" xfId="452" applyFont="1" applyFill="1" applyBorder="1" applyAlignment="1">
      <alignment horizontal="right" vertical="center"/>
    </xf>
    <xf numFmtId="175" fontId="74" fillId="0" borderId="42" xfId="452" applyNumberFormat="1" applyFont="1" applyFill="1" applyBorder="1" applyAlignment="1">
      <alignment horizontal="right" vertical="center"/>
    </xf>
    <xf numFmtId="0" fontId="56" fillId="0" borderId="0" xfId="452" applyFont="1" applyFill="1" applyAlignment="1">
      <alignment vertical="center"/>
    </xf>
    <xf numFmtId="0" fontId="114" fillId="0" borderId="0" xfId="452" applyFont="1" applyFill="1" applyBorder="1"/>
    <xf numFmtId="0" fontId="114" fillId="0" borderId="11" xfId="452" applyFont="1" applyFill="1" applyBorder="1" applyAlignment="1">
      <alignment horizontal="right"/>
    </xf>
    <xf numFmtId="0" fontId="114" fillId="0" borderId="0" xfId="452" applyFont="1" applyFill="1" applyAlignment="1">
      <alignment horizontal="right"/>
    </xf>
    <xf numFmtId="0" fontId="114" fillId="0" borderId="0" xfId="452" applyFont="1" applyFill="1"/>
    <xf numFmtId="0" fontId="96" fillId="0" borderId="0" xfId="452" applyFill="1" applyBorder="1"/>
    <xf numFmtId="0" fontId="164" fillId="0" borderId="0" xfId="452" applyFont="1" applyFill="1" applyBorder="1"/>
    <xf numFmtId="1" fontId="96" fillId="0" borderId="0" xfId="452" applyNumberFormat="1" applyFill="1" applyBorder="1"/>
    <xf numFmtId="0" fontId="164" fillId="0" borderId="0" xfId="452" applyFont="1" applyFill="1"/>
    <xf numFmtId="4" fontId="96" fillId="0" borderId="0" xfId="452" applyNumberFormat="1" applyFill="1"/>
    <xf numFmtId="4" fontId="56" fillId="0" borderId="0" xfId="452" applyNumberFormat="1" applyFont="1" applyFill="1" applyBorder="1" applyAlignment="1">
      <alignment horizontal="right" vertical="center"/>
    </xf>
    <xf numFmtId="0" fontId="164" fillId="0" borderId="0" xfId="452" applyFont="1" applyFill="1" applyAlignment="1">
      <alignment horizontal="right"/>
    </xf>
    <xf numFmtId="167" fontId="152" fillId="0" borderId="42" xfId="456" applyNumberFormat="1" applyFont="1" applyFill="1" applyBorder="1" applyAlignment="1">
      <alignment horizontal="center" vertical="center" wrapText="1"/>
    </xf>
    <xf numFmtId="167" fontId="152" fillId="0" borderId="42" xfId="456" applyNumberFormat="1" applyFont="1" applyFill="1" applyBorder="1" applyAlignment="1">
      <alignment horizontal="center" vertical="center"/>
    </xf>
    <xf numFmtId="4" fontId="152" fillId="0" borderId="42" xfId="456" applyNumberFormat="1" applyFont="1" applyFill="1" applyBorder="1" applyAlignment="1">
      <alignment horizontal="center" vertical="center" wrapText="1"/>
    </xf>
    <xf numFmtId="175" fontId="152" fillId="0" borderId="42" xfId="456" applyNumberFormat="1" applyFont="1" applyFill="1" applyBorder="1" applyAlignment="1">
      <alignment horizontal="center" vertical="center" wrapText="1"/>
    </xf>
    <xf numFmtId="20" fontId="152" fillId="0" borderId="42" xfId="456" quotePrefix="1" applyNumberFormat="1" applyFont="1" applyFill="1" applyBorder="1" applyAlignment="1">
      <alignment horizontal="center" vertical="center" wrapText="1"/>
    </xf>
    <xf numFmtId="0" fontId="152" fillId="0" borderId="42" xfId="456" quotePrefix="1" applyFont="1" applyFill="1" applyBorder="1" applyAlignment="1">
      <alignment horizontal="center" vertical="center" wrapText="1"/>
    </xf>
    <xf numFmtId="0" fontId="91" fillId="0" borderId="0" xfId="0" applyFont="1" applyAlignment="1">
      <alignment horizontal="center" vertical="center" wrapText="1"/>
    </xf>
    <xf numFmtId="0" fontId="91" fillId="25" borderId="0" xfId="0" applyFont="1" applyFill="1" applyAlignment="1">
      <alignment horizontal="center" vertical="center" wrapText="1"/>
    </xf>
    <xf numFmtId="0" fontId="92" fillId="0" borderId="0" xfId="0" applyFont="1" applyAlignment="1">
      <alignment horizontal="center"/>
    </xf>
    <xf numFmtId="165" fontId="67" fillId="0" borderId="0" xfId="451" applyFont="1" applyAlignment="1">
      <alignment horizontal="center"/>
    </xf>
    <xf numFmtId="165" fontId="70" fillId="0" borderId="54" xfId="339" applyFont="1" applyBorder="1" applyAlignment="1" applyProtection="1">
      <alignment horizontal="center" vertical="center"/>
    </xf>
    <xf numFmtId="165" fontId="70" fillId="0" borderId="64" xfId="339" applyFont="1" applyBorder="1" applyAlignment="1" applyProtection="1">
      <alignment horizontal="center" vertical="center"/>
    </xf>
    <xf numFmtId="165" fontId="70" fillId="0" borderId="65" xfId="339" applyFont="1" applyBorder="1" applyAlignment="1" applyProtection="1">
      <alignment horizontal="center" vertical="center"/>
    </xf>
    <xf numFmtId="165" fontId="70" fillId="0" borderId="49" xfId="339" applyFont="1" applyBorder="1" applyAlignment="1" applyProtection="1">
      <alignment horizontal="center" vertical="center"/>
    </xf>
    <xf numFmtId="165" fontId="70" fillId="0" borderId="28" xfId="339" applyFont="1" applyBorder="1" applyAlignment="1" applyProtection="1">
      <alignment horizontal="center" vertical="center"/>
    </xf>
    <xf numFmtId="165" fontId="70" fillId="0" borderId="45" xfId="339" applyFont="1" applyBorder="1" applyAlignment="1" applyProtection="1">
      <alignment horizontal="center" vertical="center"/>
    </xf>
    <xf numFmtId="165" fontId="73" fillId="0" borderId="0" xfId="340" quotePrefix="1" applyFont="1" applyAlignment="1">
      <alignment vertical="top"/>
    </xf>
    <xf numFmtId="0" fontId="56" fillId="0" borderId="0" xfId="0" applyFont="1" applyAlignment="1"/>
    <xf numFmtId="0" fontId="67" fillId="0" borderId="27" xfId="313" applyFont="1" applyFill="1" applyBorder="1" applyAlignment="1">
      <alignment horizontal="center" vertical="center"/>
    </xf>
    <xf numFmtId="0" fontId="67" fillId="0" borderId="28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0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67" fillId="0" borderId="14" xfId="313" applyFont="1" applyFill="1" applyBorder="1" applyAlignment="1">
      <alignment horizontal="center" vertical="center"/>
    </xf>
    <xf numFmtId="0" fontId="67" fillId="0" borderId="0" xfId="313" applyFont="1" applyFill="1" applyAlignment="1">
      <alignment horizontal="center"/>
    </xf>
    <xf numFmtId="165" fontId="67" fillId="0" borderId="0" xfId="340" applyFont="1" applyAlignment="1" applyProtection="1">
      <alignment horizontal="center"/>
    </xf>
    <xf numFmtId="165" fontId="70" fillId="0" borderId="10" xfId="340" applyFont="1" applyBorder="1" applyAlignment="1" applyProtection="1">
      <alignment horizontal="center" vertical="center"/>
    </xf>
    <xf numFmtId="165" fontId="70" fillId="0" borderId="14" xfId="340" applyFont="1" applyBorder="1" applyAlignment="1" applyProtection="1">
      <alignment horizontal="center" vertical="center"/>
    </xf>
    <xf numFmtId="165" fontId="70" fillId="0" borderId="18" xfId="340" applyFont="1" applyBorder="1" applyAlignment="1" applyProtection="1">
      <alignment horizontal="center" vertical="center"/>
    </xf>
    <xf numFmtId="165" fontId="70" fillId="0" borderId="35" xfId="340" applyFont="1" applyBorder="1" applyAlignment="1" applyProtection="1">
      <alignment horizontal="center" vertical="center"/>
    </xf>
    <xf numFmtId="165" fontId="87" fillId="0" borderId="27" xfId="340" applyFont="1" applyBorder="1" applyAlignment="1" applyProtection="1">
      <alignment horizontal="center" vertical="center"/>
    </xf>
    <xf numFmtId="165" fontId="87" fillId="0" borderId="45" xfId="340" applyFont="1" applyBorder="1" applyAlignment="1" applyProtection="1">
      <alignment horizontal="center" vertic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0" fillId="0" borderId="2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122" fillId="0" borderId="27" xfId="0" applyFont="1" applyBorder="1" applyAlignment="1" applyProtection="1">
      <alignment horizontal="center" vertical="center"/>
      <protection locked="0" hidden="1"/>
    </xf>
    <xf numFmtId="0" fontId="122" fillId="0" borderId="28" xfId="0" applyFont="1" applyBorder="1" applyAlignment="1" applyProtection="1">
      <alignment horizontal="center" vertical="center"/>
      <protection locked="0" hidden="1"/>
    </xf>
    <xf numFmtId="0" fontId="119" fillId="0" borderId="0" xfId="0" applyFont="1" applyAlignment="1" applyProtection="1">
      <alignment horizontal="center"/>
      <protection locked="0" hidden="1"/>
    </xf>
    <xf numFmtId="0" fontId="104" fillId="24" borderId="0" xfId="299" applyFont="1" applyFill="1" applyBorder="1" applyAlignment="1">
      <alignment horizontal="left" vertical="center" wrapText="1"/>
    </xf>
    <xf numFmtId="0" fontId="80" fillId="0" borderId="0" xfId="0" applyFont="1" applyFill="1" applyAlignment="1">
      <alignment vertical="center"/>
    </xf>
    <xf numFmtId="0" fontId="83" fillId="0" borderId="0" xfId="0" applyFont="1"/>
    <xf numFmtId="0" fontId="76" fillId="0" borderId="60" xfId="343" applyFont="1" applyFill="1" applyBorder="1" applyAlignment="1">
      <alignment horizontal="center" vertical="center"/>
    </xf>
    <xf numFmtId="0" fontId="76" fillId="0" borderId="41" xfId="343" applyFont="1" applyFill="1" applyBorder="1" applyAlignment="1">
      <alignment horizontal="center" vertical="center"/>
    </xf>
    <xf numFmtId="165" fontId="73" fillId="0" borderId="11" xfId="340" quotePrefix="1" applyFont="1" applyFill="1" applyBorder="1" applyAlignment="1"/>
    <xf numFmtId="0" fontId="73" fillId="0" borderId="11" xfId="0" applyFont="1" applyFill="1" applyBorder="1" applyAlignment="1"/>
    <xf numFmtId="0" fontId="28" fillId="0" borderId="11" xfId="0" applyFont="1" applyFill="1" applyBorder="1" applyAlignment="1"/>
    <xf numFmtId="0" fontId="104" fillId="24" borderId="0" xfId="299" applyFont="1" applyFill="1" applyBorder="1" applyAlignment="1">
      <alignment horizontal="left" vertical="top" wrapText="1"/>
    </xf>
    <xf numFmtId="165" fontId="77" fillId="25" borderId="18" xfId="483" applyNumberFormat="1" applyFont="1" applyFill="1" applyBorder="1" applyAlignment="1" applyProtection="1">
      <alignment horizontal="center"/>
    </xf>
    <xf numFmtId="165" fontId="77" fillId="25" borderId="0" xfId="483" applyNumberFormat="1" applyFont="1" applyFill="1" applyBorder="1" applyAlignment="1" applyProtection="1">
      <alignment horizontal="center"/>
    </xf>
    <xf numFmtId="165" fontId="77" fillId="25" borderId="35" xfId="483" applyNumberFormat="1" applyFont="1" applyFill="1" applyBorder="1" applyAlignment="1" applyProtection="1">
      <alignment horizontal="center"/>
    </xf>
    <xf numFmtId="165" fontId="67" fillId="25" borderId="0" xfId="483" applyNumberFormat="1" applyFont="1" applyFill="1" applyAlignment="1">
      <alignment horizontal="left"/>
    </xf>
    <xf numFmtId="165" fontId="67" fillId="25" borderId="10" xfId="483" applyNumberFormat="1" applyFont="1" applyFill="1" applyBorder="1" applyAlignment="1" applyProtection="1">
      <alignment horizontal="center" vertical="top"/>
    </xf>
    <xf numFmtId="165" fontId="67" fillId="25" borderId="11" xfId="483" applyNumberFormat="1" applyFont="1" applyFill="1" applyBorder="1" applyAlignment="1" applyProtection="1">
      <alignment horizontal="center" vertical="top"/>
    </xf>
    <xf numFmtId="165" fontId="67" fillId="25" borderId="14" xfId="483" applyNumberFormat="1" applyFont="1" applyFill="1" applyBorder="1" applyAlignment="1" applyProtection="1">
      <alignment horizontal="center" vertical="top"/>
    </xf>
    <xf numFmtId="165" fontId="67" fillId="25" borderId="10" xfId="483" applyNumberFormat="1" applyFont="1" applyFill="1" applyBorder="1" applyAlignment="1">
      <alignment horizontal="center" vertical="top"/>
    </xf>
    <xf numFmtId="165" fontId="67" fillId="25" borderId="14" xfId="483" applyNumberFormat="1" applyFont="1" applyFill="1" applyBorder="1" applyAlignment="1">
      <alignment horizontal="center" vertical="top"/>
    </xf>
    <xf numFmtId="165" fontId="77" fillId="25" borderId="36" xfId="483" applyNumberFormat="1" applyFont="1" applyFill="1" applyBorder="1" applyAlignment="1" applyProtection="1">
      <alignment horizontal="center"/>
      <protection locked="0"/>
    </xf>
    <xf numFmtId="165" fontId="77" fillId="25" borderId="29" xfId="483" applyNumberFormat="1" applyFont="1" applyFill="1" applyBorder="1" applyAlignment="1" applyProtection="1">
      <alignment horizontal="center"/>
      <protection locked="0"/>
    </xf>
    <xf numFmtId="165" fontId="77" fillId="25" borderId="37" xfId="483" applyNumberFormat="1" applyFont="1" applyFill="1" applyBorder="1" applyAlignment="1" applyProtection="1">
      <alignment horizontal="center"/>
      <protection locked="0"/>
    </xf>
    <xf numFmtId="165" fontId="110" fillId="25" borderId="36" xfId="483" applyNumberFormat="1" applyFont="1" applyFill="1" applyBorder="1" applyAlignment="1" applyProtection="1">
      <alignment horizontal="center" vertical="center"/>
    </xf>
    <xf numFmtId="165" fontId="110" fillId="25" borderId="29" xfId="483" applyNumberFormat="1" applyFont="1" applyFill="1" applyBorder="1" applyAlignment="1" applyProtection="1">
      <alignment horizontal="center" vertical="center"/>
    </xf>
    <xf numFmtId="165" fontId="110" fillId="25" borderId="37" xfId="483" applyNumberFormat="1" applyFont="1" applyFill="1" applyBorder="1" applyAlignment="1" applyProtection="1">
      <alignment horizontal="center" vertical="center"/>
    </xf>
    <xf numFmtId="165" fontId="67" fillId="0" borderId="10" xfId="485" applyNumberFormat="1" applyFont="1" applyBorder="1" applyAlignment="1" applyProtection="1">
      <alignment horizontal="center" vertical="top"/>
    </xf>
    <xf numFmtId="165" fontId="67" fillId="0" borderId="11" xfId="485" applyNumberFormat="1" applyFont="1" applyBorder="1" applyAlignment="1" applyProtection="1">
      <alignment horizontal="center" vertical="top"/>
    </xf>
    <xf numFmtId="165" fontId="67" fillId="0" borderId="14" xfId="485" applyNumberFormat="1" applyFont="1" applyBorder="1" applyAlignment="1" applyProtection="1">
      <alignment horizontal="center" vertical="top"/>
    </xf>
    <xf numFmtId="165" fontId="67" fillId="0" borderId="10" xfId="485" applyNumberFormat="1" applyFont="1" applyBorder="1" applyAlignment="1">
      <alignment horizontal="center" vertical="top"/>
    </xf>
    <xf numFmtId="165" fontId="67" fillId="0" borderId="14" xfId="485" applyNumberFormat="1" applyFont="1" applyBorder="1" applyAlignment="1">
      <alignment horizontal="center" vertical="top"/>
    </xf>
    <xf numFmtId="165" fontId="77" fillId="25" borderId="18" xfId="310" applyNumberFormat="1" applyFont="1" applyFill="1" applyBorder="1" applyAlignment="1" applyProtection="1">
      <alignment horizontal="center"/>
    </xf>
    <xf numFmtId="165" fontId="77" fillId="25" borderId="0" xfId="310" applyNumberFormat="1" applyFont="1" applyFill="1" applyBorder="1" applyAlignment="1" applyProtection="1">
      <alignment horizontal="center"/>
    </xf>
    <xf numFmtId="165" fontId="98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>
      <alignment horizontal="left"/>
    </xf>
    <xf numFmtId="165" fontId="67" fillId="25" borderId="0" xfId="310" applyNumberFormat="1" applyFont="1" applyFill="1" applyAlignment="1" applyProtection="1">
      <alignment horizontal="center"/>
    </xf>
    <xf numFmtId="165" fontId="67" fillId="25" borderId="10" xfId="310" applyNumberFormat="1" applyFont="1" applyFill="1" applyBorder="1" applyAlignment="1" applyProtection="1">
      <alignment horizontal="center" vertical="top"/>
    </xf>
    <xf numFmtId="165" fontId="67" fillId="25" borderId="11" xfId="310" applyNumberFormat="1" applyFont="1" applyFill="1" applyBorder="1" applyAlignment="1" applyProtection="1">
      <alignment horizontal="center" vertical="top"/>
    </xf>
    <xf numFmtId="165" fontId="67" fillId="25" borderId="14" xfId="310" applyNumberFormat="1" applyFont="1" applyFill="1" applyBorder="1" applyAlignment="1" applyProtection="1">
      <alignment horizontal="center" vertical="top"/>
    </xf>
    <xf numFmtId="165" fontId="67" fillId="25" borderId="10" xfId="310" applyNumberFormat="1" applyFont="1" applyFill="1" applyBorder="1" applyAlignment="1">
      <alignment horizontal="center" vertical="top"/>
    </xf>
    <xf numFmtId="165" fontId="67" fillId="25" borderId="14" xfId="310" applyNumberFormat="1" applyFont="1" applyFill="1" applyBorder="1" applyAlignment="1">
      <alignment horizontal="center" vertical="top"/>
    </xf>
    <xf numFmtId="165" fontId="67" fillId="25" borderId="36" xfId="315" applyNumberFormat="1" applyFont="1" applyFill="1" applyBorder="1" applyAlignment="1">
      <alignment horizontal="center" vertical="top"/>
    </xf>
    <xf numFmtId="165" fontId="67" fillId="25" borderId="29" xfId="315" applyNumberFormat="1" applyFont="1" applyFill="1" applyBorder="1" applyAlignment="1">
      <alignment horizontal="center" vertical="top"/>
    </xf>
    <xf numFmtId="165" fontId="67" fillId="25" borderId="37" xfId="315" applyNumberFormat="1" applyFont="1" applyFill="1" applyBorder="1" applyAlignment="1">
      <alignment horizontal="center" vertical="top"/>
    </xf>
    <xf numFmtId="165" fontId="110" fillId="25" borderId="18" xfId="310" applyNumberFormat="1" applyFont="1" applyFill="1" applyBorder="1" applyAlignment="1" applyProtection="1">
      <alignment horizontal="center" vertical="center"/>
    </xf>
    <xf numFmtId="165" fontId="110" fillId="25" borderId="0" xfId="310" applyNumberFormat="1" applyFont="1" applyFill="1" applyBorder="1" applyAlignment="1" applyProtection="1">
      <alignment horizontal="center" vertical="center"/>
    </xf>
    <xf numFmtId="165" fontId="110" fillId="25" borderId="35" xfId="310" applyNumberFormat="1" applyFont="1" applyFill="1" applyBorder="1" applyAlignment="1" applyProtection="1">
      <alignment horizontal="center" vertical="center"/>
    </xf>
    <xf numFmtId="165" fontId="77" fillId="25" borderId="18" xfId="315" applyNumberFormat="1" applyFont="1" applyFill="1" applyBorder="1" applyAlignment="1" applyProtection="1">
      <alignment horizontal="center"/>
    </xf>
    <xf numFmtId="165" fontId="77" fillId="25" borderId="0" xfId="315" applyNumberFormat="1" applyFont="1" applyFill="1" applyBorder="1" applyAlignment="1" applyProtection="1">
      <alignment horizontal="center"/>
    </xf>
    <xf numFmtId="165" fontId="77" fillId="25" borderId="35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>
      <alignment horizontal="left"/>
    </xf>
    <xf numFmtId="165" fontId="67" fillId="25" borderId="0" xfId="315" applyNumberFormat="1" applyFont="1" applyFill="1" applyAlignment="1" applyProtection="1">
      <alignment horizontal="center"/>
    </xf>
    <xf numFmtId="165" fontId="67" fillId="25" borderId="10" xfId="315" applyNumberFormat="1" applyFont="1" applyFill="1" applyBorder="1" applyAlignment="1" applyProtection="1">
      <alignment horizontal="center" vertical="top"/>
    </xf>
    <xf numFmtId="165" fontId="67" fillId="25" borderId="11" xfId="315" applyNumberFormat="1" applyFont="1" applyFill="1" applyBorder="1" applyAlignment="1" applyProtection="1">
      <alignment horizontal="center" vertical="top"/>
    </xf>
    <xf numFmtId="165" fontId="67" fillId="25" borderId="14" xfId="315" applyNumberFormat="1" applyFont="1" applyFill="1" applyBorder="1" applyAlignment="1" applyProtection="1">
      <alignment horizontal="center" vertical="top"/>
    </xf>
    <xf numFmtId="165" fontId="67" fillId="25" borderId="10" xfId="315" applyNumberFormat="1" applyFont="1" applyFill="1" applyBorder="1" applyAlignment="1">
      <alignment horizontal="center" vertical="top"/>
    </xf>
    <xf numFmtId="165" fontId="67" fillId="25" borderId="14" xfId="315" applyNumberFormat="1" applyFont="1" applyFill="1" applyBorder="1" applyAlignment="1">
      <alignment horizontal="center" vertical="top"/>
    </xf>
    <xf numFmtId="165" fontId="110" fillId="25" borderId="36" xfId="315" applyNumberFormat="1" applyFont="1" applyFill="1" applyBorder="1" applyAlignment="1" applyProtection="1">
      <alignment horizontal="center" vertical="center"/>
    </xf>
    <xf numFmtId="165" fontId="110" fillId="25" borderId="29" xfId="315" applyNumberFormat="1" applyFont="1" applyFill="1" applyBorder="1" applyAlignment="1" applyProtection="1">
      <alignment horizontal="center" vertical="center"/>
    </xf>
    <xf numFmtId="165" fontId="110" fillId="25" borderId="37" xfId="315" applyNumberFormat="1" applyFont="1" applyFill="1" applyBorder="1" applyAlignment="1" applyProtection="1">
      <alignment horizontal="center" vertical="center"/>
    </xf>
    <xf numFmtId="165" fontId="67" fillId="0" borderId="0" xfId="466" applyFont="1" applyAlignment="1">
      <alignment horizontal="left"/>
    </xf>
    <xf numFmtId="165" fontId="117" fillId="0" borderId="0" xfId="467" applyFont="1" applyAlignment="1">
      <alignment horizontal="center"/>
    </xf>
    <xf numFmtId="165" fontId="72" fillId="0" borderId="54" xfId="467" applyFont="1" applyBorder="1" applyAlignment="1" applyProtection="1">
      <alignment horizontal="center" vertical="center"/>
    </xf>
    <xf numFmtId="165" fontId="72" fillId="0" borderId="59" xfId="467" applyFont="1" applyBorder="1" applyAlignment="1" applyProtection="1">
      <alignment horizontal="center" vertical="center"/>
    </xf>
    <xf numFmtId="165" fontId="67" fillId="0" borderId="13" xfId="467" quotePrefix="1" applyFont="1" applyBorder="1" applyAlignment="1" applyProtection="1">
      <alignment horizontal="left"/>
    </xf>
    <xf numFmtId="165" fontId="67" fillId="0" borderId="12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8" fillId="0" borderId="60" xfId="467" applyFont="1" applyBorder="1" applyAlignment="1" applyProtection="1">
      <alignment horizontal="left"/>
    </xf>
    <xf numFmtId="165" fontId="68" fillId="0" borderId="29" xfId="467" quotePrefix="1" applyFont="1" applyBorder="1" applyAlignment="1" applyProtection="1">
      <alignment horizontal="left"/>
    </xf>
    <xf numFmtId="165" fontId="68" fillId="0" borderId="19" xfId="467" quotePrefix="1" applyFont="1" applyBorder="1" applyAlignment="1" applyProtection="1">
      <alignment horizontal="left"/>
    </xf>
    <xf numFmtId="165" fontId="68" fillId="0" borderId="0" xfId="467" quotePrefix="1" applyFont="1" applyBorder="1" applyAlignment="1" applyProtection="1">
      <alignment horizontal="left"/>
    </xf>
    <xf numFmtId="0" fontId="67" fillId="0" borderId="0" xfId="449" applyFont="1" applyAlignment="1">
      <alignment horizontal="center" vertical="center"/>
    </xf>
    <xf numFmtId="3" fontId="67" fillId="0" borderId="10" xfId="449" applyNumberFormat="1" applyFont="1" applyBorder="1" applyAlignment="1">
      <alignment horizontal="center" vertical="center"/>
    </xf>
    <xf numFmtId="3" fontId="67" fillId="0" borderId="18" xfId="449" applyNumberFormat="1" applyFont="1" applyBorder="1" applyAlignment="1">
      <alignment horizontal="center" vertical="center"/>
    </xf>
    <xf numFmtId="3" fontId="67" fillId="0" borderId="36" xfId="449" applyNumberFormat="1" applyFont="1" applyBorder="1" applyAlignment="1">
      <alignment horizontal="center" vertical="center"/>
    </xf>
    <xf numFmtId="165" fontId="67" fillId="0" borderId="17" xfId="341" applyFont="1" applyFill="1" applyBorder="1" applyAlignment="1">
      <alignment horizontal="center" vertical="center" wrapText="1"/>
    </xf>
    <xf numFmtId="165" fontId="67" fillId="0" borderId="20" xfId="341" applyFont="1" applyFill="1" applyBorder="1" applyAlignment="1">
      <alignment horizontal="center" vertical="center" wrapText="1"/>
    </xf>
    <xf numFmtId="165" fontId="67" fillId="0" borderId="23" xfId="341" applyFont="1" applyFill="1" applyBorder="1" applyAlignment="1">
      <alignment horizontal="center" vertical="center" wrapText="1"/>
    </xf>
    <xf numFmtId="3" fontId="142" fillId="0" borderId="0" xfId="452" applyNumberFormat="1" applyFont="1" applyAlignment="1">
      <alignment horizontal="right" vertical="top" wrapText="1"/>
    </xf>
    <xf numFmtId="0" fontId="142" fillId="24" borderId="0" xfId="452" applyFont="1" applyFill="1" applyBorder="1" applyAlignment="1">
      <alignment horizontal="center" vertical="center" wrapText="1"/>
    </xf>
    <xf numFmtId="3" fontId="142" fillId="0" borderId="29" xfId="452" applyNumberFormat="1" applyFont="1" applyBorder="1" applyAlignment="1">
      <alignment horizontal="right" vertical="top" wrapText="1"/>
    </xf>
    <xf numFmtId="0" fontId="142" fillId="0" borderId="15" xfId="452" applyFont="1" applyBorder="1" applyAlignment="1">
      <alignment horizontal="center" vertical="center" wrapText="1"/>
    </xf>
    <xf numFmtId="0" fontId="142" fillId="0" borderId="23" xfId="452" applyFont="1" applyBorder="1" applyAlignment="1">
      <alignment horizontal="center" vertical="center" wrapText="1"/>
    </xf>
    <xf numFmtId="3" fontId="142" fillId="0" borderId="15" xfId="452" applyNumberFormat="1" applyFont="1" applyBorder="1" applyAlignment="1">
      <alignment horizontal="center" vertical="center" wrapText="1"/>
    </xf>
    <xf numFmtId="3" fontId="142" fillId="0" borderId="23" xfId="452" applyNumberFormat="1" applyFont="1" applyBorder="1" applyAlignment="1">
      <alignment horizontal="center" vertical="center" wrapText="1"/>
    </xf>
    <xf numFmtId="167" fontId="147" fillId="0" borderId="74" xfId="3348" quotePrefix="1" applyNumberFormat="1" applyFont="1" applyFill="1" applyBorder="1" applyAlignment="1">
      <alignment horizontal="center" vertical="center"/>
    </xf>
    <xf numFmtId="185" fontId="147" fillId="0" borderId="42" xfId="456" applyNumberFormat="1" applyFont="1" applyFill="1" applyBorder="1" applyAlignment="1">
      <alignment horizontal="right" vertical="center"/>
    </xf>
    <xf numFmtId="175" fontId="147" fillId="0" borderId="42" xfId="3348" applyNumberFormat="1" applyFont="1" applyFill="1" applyBorder="1" applyAlignment="1">
      <alignment horizontal="right" vertical="center"/>
    </xf>
    <xf numFmtId="185" fontId="147" fillId="0" borderId="15" xfId="456" applyNumberFormat="1" applyFont="1" applyFill="1" applyBorder="1" applyAlignment="1">
      <alignment horizontal="right" vertical="center"/>
    </xf>
    <xf numFmtId="185" fontId="147" fillId="0" borderId="23" xfId="456" applyNumberFormat="1" applyFont="1" applyFill="1" applyBorder="1" applyAlignment="1">
      <alignment horizontal="right" vertical="center"/>
    </xf>
    <xf numFmtId="185" fontId="147" fillId="0" borderId="15" xfId="456" applyNumberFormat="1" applyFont="1" applyFill="1" applyBorder="1" applyAlignment="1">
      <alignment horizontal="center" vertical="center"/>
    </xf>
    <xf numFmtId="185" fontId="147" fillId="0" borderId="20" xfId="456" applyNumberFormat="1" applyFont="1" applyFill="1" applyBorder="1" applyAlignment="1">
      <alignment horizontal="center" vertical="center"/>
    </xf>
    <xf numFmtId="185" fontId="147" fillId="0" borderId="23" xfId="456" applyNumberFormat="1" applyFont="1" applyFill="1" applyBorder="1" applyAlignment="1">
      <alignment horizontal="center" vertical="center"/>
    </xf>
    <xf numFmtId="49" fontId="147" fillId="0" borderId="42" xfId="3348" quotePrefix="1" applyNumberFormat="1" applyFont="1" applyFill="1" applyBorder="1" applyAlignment="1">
      <alignment horizontal="center" vertical="center"/>
    </xf>
    <xf numFmtId="49" fontId="147" fillId="0" borderId="42" xfId="3348" applyNumberFormat="1" applyFont="1" applyFill="1" applyBorder="1" applyAlignment="1">
      <alignment horizontal="left" vertical="center" wrapText="1"/>
    </xf>
    <xf numFmtId="167" fontId="147" fillId="0" borderId="74" xfId="3348" applyNumberFormat="1" applyFont="1" applyFill="1" applyBorder="1" applyAlignment="1">
      <alignment horizontal="center" vertical="center"/>
    </xf>
    <xf numFmtId="49" fontId="147" fillId="0" borderId="42" xfId="3348" applyNumberFormat="1" applyFont="1" applyFill="1" applyBorder="1" applyAlignment="1">
      <alignment horizontal="left" vertical="center"/>
    </xf>
    <xf numFmtId="167" fontId="147" fillId="0" borderId="42" xfId="3348" quotePrefix="1" applyNumberFormat="1" applyFont="1" applyFill="1" applyBorder="1" applyAlignment="1">
      <alignment horizontal="center" vertical="center"/>
    </xf>
    <xf numFmtId="167" fontId="147" fillId="0" borderId="42" xfId="3348" applyNumberFormat="1" applyFont="1" applyFill="1" applyBorder="1" applyAlignment="1">
      <alignment horizontal="left" vertical="center"/>
    </xf>
    <xf numFmtId="41" fontId="155" fillId="0" borderId="42" xfId="453" applyNumberFormat="1" applyFont="1" applyFill="1" applyBorder="1" applyAlignment="1">
      <alignment horizontal="right" vertical="center"/>
    </xf>
    <xf numFmtId="175" fontId="147" fillId="0" borderId="42" xfId="456" applyNumberFormat="1" applyFont="1" applyFill="1" applyBorder="1" applyAlignment="1">
      <alignment horizontal="right" vertical="center"/>
    </xf>
    <xf numFmtId="0" fontId="147" fillId="0" borderId="74" xfId="3348" applyFont="1" applyFill="1" applyBorder="1" applyAlignment="1">
      <alignment horizontal="center" vertical="center"/>
    </xf>
    <xf numFmtId="0" fontId="147" fillId="0" borderId="42" xfId="3348" quotePrefix="1" applyFont="1" applyFill="1" applyBorder="1" applyAlignment="1">
      <alignment horizontal="center" vertical="center"/>
    </xf>
    <xf numFmtId="0" fontId="147" fillId="0" borderId="42" xfId="3348" applyFont="1" applyFill="1" applyBorder="1" applyAlignment="1">
      <alignment horizontal="left" vertical="center" wrapText="1"/>
    </xf>
    <xf numFmtId="49" fontId="147" fillId="0" borderId="74" xfId="3348" quotePrefix="1" applyNumberFormat="1" applyFont="1" applyFill="1" applyBorder="1" applyAlignment="1">
      <alignment horizontal="center" vertical="center"/>
    </xf>
    <xf numFmtId="175" fontId="155" fillId="0" borderId="42" xfId="453" applyNumberFormat="1" applyFont="1" applyFill="1" applyBorder="1" applyAlignment="1">
      <alignment horizontal="right" vertical="center"/>
    </xf>
    <xf numFmtId="175" fontId="155" fillId="0" borderId="15" xfId="453" applyNumberFormat="1" applyFont="1" applyFill="1" applyBorder="1" applyAlignment="1">
      <alignment horizontal="right" vertical="center"/>
    </xf>
    <xf numFmtId="175" fontId="155" fillId="0" borderId="20" xfId="453" applyNumberFormat="1" applyFont="1" applyFill="1" applyBorder="1" applyAlignment="1">
      <alignment horizontal="right" vertical="center"/>
    </xf>
    <xf numFmtId="175" fontId="155" fillId="0" borderId="23" xfId="453" applyNumberFormat="1" applyFont="1" applyFill="1" applyBorder="1" applyAlignment="1">
      <alignment horizontal="right" vertical="center"/>
    </xf>
    <xf numFmtId="49" fontId="147" fillId="0" borderId="15" xfId="3348" applyNumberFormat="1" applyFont="1" applyFill="1" applyBorder="1" applyAlignment="1">
      <alignment horizontal="left" vertical="center" wrapText="1"/>
    </xf>
    <xf numFmtId="49" fontId="147" fillId="0" borderId="20" xfId="3348" applyNumberFormat="1" applyFont="1" applyFill="1" applyBorder="1" applyAlignment="1">
      <alignment horizontal="left" vertical="center" wrapText="1"/>
    </xf>
    <xf numFmtId="49" fontId="147" fillId="0" borderId="23" xfId="3348" applyNumberFormat="1" applyFont="1" applyFill="1" applyBorder="1" applyAlignment="1">
      <alignment horizontal="left" vertical="center" wrapText="1"/>
    </xf>
    <xf numFmtId="167" fontId="147" fillId="0" borderId="76" xfId="3348" quotePrefix="1" applyNumberFormat="1" applyFont="1" applyFill="1" applyBorder="1" applyAlignment="1">
      <alignment horizontal="center" vertical="center" wrapText="1"/>
    </xf>
    <xf numFmtId="167" fontId="147" fillId="0" borderId="77" xfId="3348" quotePrefix="1" applyNumberFormat="1" applyFont="1" applyFill="1" applyBorder="1" applyAlignment="1">
      <alignment horizontal="center" vertical="center" wrapText="1"/>
    </xf>
    <xf numFmtId="167" fontId="147" fillId="0" borderId="42" xfId="3348" applyNumberFormat="1" applyFont="1" applyFill="1" applyBorder="1" applyAlignment="1">
      <alignment horizontal="center" vertical="center" wrapText="1"/>
    </xf>
    <xf numFmtId="167" fontId="147" fillId="0" borderId="72" xfId="3348" quotePrefix="1" applyNumberFormat="1" applyFont="1" applyFill="1" applyBorder="1" applyAlignment="1">
      <alignment horizontal="center" vertical="center" wrapText="1"/>
    </xf>
    <xf numFmtId="167" fontId="147" fillId="0" borderId="74" xfId="3348" quotePrefix="1" applyNumberFormat="1" applyFont="1" applyFill="1" applyBorder="1" applyAlignment="1">
      <alignment horizontal="center" vertical="center" wrapText="1"/>
    </xf>
    <xf numFmtId="49" fontId="147" fillId="0" borderId="15" xfId="3348" applyNumberFormat="1" applyFont="1" applyFill="1" applyBorder="1" applyAlignment="1">
      <alignment horizontal="left" vertical="center"/>
    </xf>
    <xf numFmtId="49" fontId="147" fillId="0" borderId="23" xfId="3348" applyNumberFormat="1" applyFont="1" applyFill="1" applyBorder="1" applyAlignment="1">
      <alignment horizontal="left" vertical="center"/>
    </xf>
    <xf numFmtId="175" fontId="147" fillId="0" borderId="15" xfId="456" applyNumberFormat="1" applyFont="1" applyFill="1" applyBorder="1" applyAlignment="1">
      <alignment horizontal="right" vertical="center"/>
    </xf>
    <xf numFmtId="175" fontId="147" fillId="0" borderId="23" xfId="456" applyNumberFormat="1" applyFont="1" applyFill="1" applyBorder="1" applyAlignment="1">
      <alignment horizontal="right" vertical="center"/>
    </xf>
    <xf numFmtId="0" fontId="149" fillId="0" borderId="0" xfId="3348" applyFont="1" applyFill="1" applyBorder="1" applyAlignment="1">
      <alignment horizontal="center"/>
    </xf>
    <xf numFmtId="0" fontId="149" fillId="0" borderId="0" xfId="3348" applyFont="1" applyFill="1" applyAlignment="1">
      <alignment horizontal="center"/>
    </xf>
    <xf numFmtId="0" fontId="150" fillId="0" borderId="0" xfId="3348" applyFont="1" applyFill="1" applyAlignment="1">
      <alignment horizontal="center"/>
    </xf>
    <xf numFmtId="167" fontId="151" fillId="0" borderId="0" xfId="3348" applyNumberFormat="1" applyFont="1" applyFill="1" applyBorder="1" applyAlignment="1">
      <alignment horizontal="center" vertical="center"/>
    </xf>
    <xf numFmtId="167" fontId="152" fillId="0" borderId="42" xfId="456" applyNumberFormat="1" applyFont="1" applyFill="1" applyBorder="1" applyAlignment="1">
      <alignment horizontal="center" vertical="center" wrapText="1"/>
    </xf>
    <xf numFmtId="0" fontId="153" fillId="0" borderId="42" xfId="456" applyFont="1" applyFill="1" applyBorder="1" applyAlignment="1">
      <alignment horizontal="center"/>
    </xf>
    <xf numFmtId="4" fontId="152" fillId="0" borderId="42" xfId="456" applyNumberFormat="1" applyFont="1" applyFill="1" applyBorder="1" applyAlignment="1">
      <alignment horizontal="center" vertical="center"/>
    </xf>
    <xf numFmtId="4" fontId="153" fillId="0" borderId="42" xfId="456" applyNumberFormat="1" applyFont="1" applyFill="1" applyBorder="1" applyAlignment="1">
      <alignment horizontal="center" vertical="center"/>
    </xf>
    <xf numFmtId="41" fontId="152" fillId="0" borderId="42" xfId="456" applyNumberFormat="1" applyFont="1" applyFill="1" applyBorder="1" applyAlignment="1">
      <alignment horizontal="center" vertical="center"/>
    </xf>
    <xf numFmtId="41" fontId="153" fillId="0" borderId="42" xfId="456" applyNumberFormat="1" applyFont="1" applyFill="1" applyBorder="1" applyAlignment="1">
      <alignment horizontal="center" vertical="center"/>
    </xf>
    <xf numFmtId="43" fontId="152" fillId="0" borderId="42" xfId="456" applyNumberFormat="1" applyFont="1" applyFill="1" applyBorder="1" applyAlignment="1">
      <alignment horizontal="center" vertical="center"/>
    </xf>
    <xf numFmtId="0" fontId="84" fillId="0" borderId="15" xfId="452" applyFont="1" applyFill="1" applyBorder="1" applyAlignment="1">
      <alignment horizontal="center" vertical="center"/>
    </xf>
    <xf numFmtId="0" fontId="84" fillId="0" borderId="23" xfId="452" applyFont="1" applyFill="1" applyBorder="1" applyAlignment="1">
      <alignment horizontal="center" vertical="center"/>
    </xf>
    <xf numFmtId="0" fontId="56" fillId="0" borderId="15" xfId="452" applyFont="1" applyFill="1" applyBorder="1" applyAlignment="1">
      <alignment horizontal="center" vertical="center"/>
    </xf>
    <xf numFmtId="0" fontId="56" fillId="0" borderId="23" xfId="452" applyFont="1" applyFill="1" applyBorder="1" applyAlignment="1">
      <alignment horizontal="center" vertical="center"/>
    </xf>
    <xf numFmtId="189" fontId="56" fillId="0" borderId="15" xfId="452" applyNumberFormat="1" applyFont="1" applyFill="1" applyBorder="1" applyAlignment="1">
      <alignment horizontal="center" vertical="center"/>
    </xf>
    <xf numFmtId="189" fontId="56" fillId="0" borderId="23" xfId="452" applyNumberFormat="1" applyFont="1" applyFill="1" applyBorder="1" applyAlignment="1">
      <alignment horizontal="center" vertical="center"/>
    </xf>
    <xf numFmtId="0" fontId="84" fillId="0" borderId="20" xfId="452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/>
    </xf>
    <xf numFmtId="49" fontId="56" fillId="0" borderId="15" xfId="452" applyNumberFormat="1" applyFont="1" applyFill="1" applyBorder="1" applyAlignment="1">
      <alignment horizontal="center" vertical="center"/>
    </xf>
    <xf numFmtId="49" fontId="56" fillId="0" borderId="20" xfId="452" applyNumberFormat="1" applyFont="1" applyFill="1" applyBorder="1" applyAlignment="1">
      <alignment horizontal="center" vertical="center"/>
    </xf>
    <xf numFmtId="49" fontId="56" fillId="0" borderId="23" xfId="452" applyNumberFormat="1" applyFont="1" applyFill="1" applyBorder="1" applyAlignment="1">
      <alignment horizontal="center" vertical="center"/>
    </xf>
    <xf numFmtId="0" fontId="56" fillId="0" borderId="20" xfId="452" applyFont="1" applyFill="1" applyBorder="1" applyAlignment="1">
      <alignment horizontal="center" vertical="center" wrapText="1"/>
    </xf>
    <xf numFmtId="0" fontId="56" fillId="0" borderId="23" xfId="452" applyFont="1" applyFill="1" applyBorder="1" applyAlignment="1">
      <alignment horizontal="center" vertical="center" wrapText="1"/>
    </xf>
    <xf numFmtId="0" fontId="157" fillId="25" borderId="0" xfId="452" applyFont="1" applyFill="1" applyBorder="1" applyAlignment="1">
      <alignment horizontal="center"/>
    </xf>
    <xf numFmtId="0" fontId="56" fillId="25" borderId="42" xfId="452" applyFont="1" applyFill="1" applyBorder="1" applyAlignment="1">
      <alignment horizontal="center" vertical="center"/>
    </xf>
    <xf numFmtId="0" fontId="56" fillId="0" borderId="27" xfId="452" applyFont="1" applyFill="1" applyBorder="1" applyAlignment="1">
      <alignment horizontal="center" vertical="center"/>
    </xf>
    <xf numFmtId="0" fontId="56" fillId="0" borderId="28" xfId="452" applyFont="1" applyFill="1" applyBorder="1" applyAlignment="1">
      <alignment horizontal="center" vertical="center"/>
    </xf>
    <xf numFmtId="0" fontId="56" fillId="0" borderId="45" xfId="452" applyFont="1" applyFill="1" applyBorder="1" applyAlignment="1">
      <alignment horizontal="center" vertical="center"/>
    </xf>
    <xf numFmtId="0" fontId="108" fillId="0" borderId="15" xfId="452" applyFont="1" applyFill="1" applyBorder="1" applyAlignment="1">
      <alignment horizontal="center" vertical="center" wrapText="1"/>
    </xf>
    <xf numFmtId="0" fontId="108" fillId="0" borderId="20" xfId="452" applyFont="1" applyFill="1" applyBorder="1" applyAlignment="1">
      <alignment horizontal="center" vertical="center" wrapText="1"/>
    </xf>
    <xf numFmtId="0" fontId="108" fillId="0" borderId="23" xfId="452" applyFont="1" applyFill="1" applyBorder="1" applyAlignment="1">
      <alignment horizontal="center" vertical="center" wrapText="1"/>
    </xf>
    <xf numFmtId="0" fontId="56" fillId="0" borderId="14" xfId="452" applyFont="1" applyFill="1" applyBorder="1" applyAlignment="1">
      <alignment horizontal="center" vertical="center"/>
    </xf>
    <xf numFmtId="0" fontId="56" fillId="0" borderId="35" xfId="452" applyFont="1" applyFill="1" applyBorder="1" applyAlignment="1">
      <alignment horizontal="center" vertical="center"/>
    </xf>
    <xf numFmtId="0" fontId="56" fillId="0" borderId="37" xfId="452" applyFont="1" applyFill="1" applyBorder="1" applyAlignment="1">
      <alignment horizontal="center" vertical="center"/>
    </xf>
  </cellXfs>
  <cellStyles count="335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3" xfId="2367"/>
    <cellStyle name="Normalny 16 2 2 3" xfId="1108"/>
    <cellStyle name="Normalny 16 2 2 3 2" xfId="1826"/>
    <cellStyle name="Normalny 16 2 2 3 2 2" xfId="3265"/>
    <cellStyle name="Normalny 16 2 2 3 3" xfId="2547"/>
    <cellStyle name="Normalny 16 2 2 4" xfId="748"/>
    <cellStyle name="Normalny 16 2 2 4 2" xfId="1466"/>
    <cellStyle name="Normalny 16 2 2 4 2 2" xfId="2905"/>
    <cellStyle name="Normalny 16 2 2 4 3" xfId="2187"/>
    <cellStyle name="Normalny 16 2 2 5" xfId="1288"/>
    <cellStyle name="Normalny 16 2 2 5 2" xfId="2727"/>
    <cellStyle name="Normalny 16 2 2 6" xfId="2009"/>
    <cellStyle name="Normalny 16 2 3" xfId="639"/>
    <cellStyle name="Normalny 16 2 3 2" xfId="997"/>
    <cellStyle name="Normalny 16 2 3 2 2" xfId="1715"/>
    <cellStyle name="Normalny 16 2 3 2 2 2" xfId="3154"/>
    <cellStyle name="Normalny 16 2 3 2 3" xfId="2436"/>
    <cellStyle name="Normalny 16 2 3 3" xfId="1177"/>
    <cellStyle name="Normalny 16 2 3 3 2" xfId="1895"/>
    <cellStyle name="Normalny 16 2 3 3 2 2" xfId="3334"/>
    <cellStyle name="Normalny 16 2 3 3 3" xfId="2616"/>
    <cellStyle name="Normalny 16 2 3 4" xfId="817"/>
    <cellStyle name="Normalny 16 2 3 4 2" xfId="1535"/>
    <cellStyle name="Normalny 16 2 3 4 2 2" xfId="2974"/>
    <cellStyle name="Normalny 16 2 3 4 3" xfId="2256"/>
    <cellStyle name="Normalny 16 2 3 5" xfId="1357"/>
    <cellStyle name="Normalny 16 2 3 5 2" xfId="2796"/>
    <cellStyle name="Normalny 16 2 3 6" xfId="2078"/>
    <cellStyle name="Normalny 16 2 4" xfId="860"/>
    <cellStyle name="Normalny 16 2 4 2" xfId="1578"/>
    <cellStyle name="Normalny 16 2 4 2 2" xfId="3017"/>
    <cellStyle name="Normalny 16 2 4 3" xfId="2299"/>
    <cellStyle name="Normalny 16 2 5" xfId="1040"/>
    <cellStyle name="Normalny 16 2 5 2" xfId="1758"/>
    <cellStyle name="Normalny 16 2 5 2 2" xfId="3197"/>
    <cellStyle name="Normalny 16 2 5 3" xfId="2479"/>
    <cellStyle name="Normalny 16 2 6" xfId="680"/>
    <cellStyle name="Normalny 16 2 6 2" xfId="1398"/>
    <cellStyle name="Normalny 16 2 6 2 2" xfId="2837"/>
    <cellStyle name="Normalny 16 2 6 3" xfId="2119"/>
    <cellStyle name="Normalny 16 2 7" xfId="1220"/>
    <cellStyle name="Normalny 16 2 7 2" xfId="2659"/>
    <cellStyle name="Normalny 16 2 8" xfId="194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3" xfId="2381"/>
    <cellStyle name="Normalny 16 3 2 3" xfId="1122"/>
    <cellStyle name="Normalny 16 3 2 3 2" xfId="1840"/>
    <cellStyle name="Normalny 16 3 2 3 2 2" xfId="3279"/>
    <cellStyle name="Normalny 16 3 2 3 3" xfId="2561"/>
    <cellStyle name="Normalny 16 3 2 4" xfId="762"/>
    <cellStyle name="Normalny 16 3 2 4 2" xfId="1480"/>
    <cellStyle name="Normalny 16 3 2 4 2 2" xfId="2919"/>
    <cellStyle name="Normalny 16 3 2 4 3" xfId="2201"/>
    <cellStyle name="Normalny 16 3 2 5" xfId="1302"/>
    <cellStyle name="Normalny 16 3 2 5 2" xfId="2741"/>
    <cellStyle name="Normalny 16 3 2 6" xfId="2023"/>
    <cellStyle name="Normalny 16 3 3" xfId="874"/>
    <cellStyle name="Normalny 16 3 3 2" xfId="1592"/>
    <cellStyle name="Normalny 16 3 3 2 2" xfId="3031"/>
    <cellStyle name="Normalny 16 3 3 3" xfId="2313"/>
    <cellStyle name="Normalny 16 3 4" xfId="1054"/>
    <cellStyle name="Normalny 16 3 4 2" xfId="1772"/>
    <cellStyle name="Normalny 16 3 4 2 2" xfId="3211"/>
    <cellStyle name="Normalny 16 3 4 3" xfId="2493"/>
    <cellStyle name="Normalny 16 3 5" xfId="694"/>
    <cellStyle name="Normalny 16 3 5 2" xfId="1412"/>
    <cellStyle name="Normalny 16 3 5 2 2" xfId="2851"/>
    <cellStyle name="Normalny 16 3 5 3" xfId="2133"/>
    <cellStyle name="Normalny 16 3 6" xfId="1234"/>
    <cellStyle name="Normalny 16 3 6 2" xfId="2673"/>
    <cellStyle name="Normalny 16 3 7" xfId="1955"/>
    <cellStyle name="Normalny 16 4" xfId="539"/>
    <cellStyle name="Normalny 16 4 2" xfId="897"/>
    <cellStyle name="Normalny 16 4 2 2" xfId="1615"/>
    <cellStyle name="Normalny 16 4 2 2 2" xfId="3054"/>
    <cellStyle name="Normalny 16 4 2 3" xfId="2336"/>
    <cellStyle name="Normalny 16 4 3" xfId="1077"/>
    <cellStyle name="Normalny 16 4 3 2" xfId="1795"/>
    <cellStyle name="Normalny 16 4 3 2 2" xfId="3234"/>
    <cellStyle name="Normalny 16 4 3 3" xfId="2516"/>
    <cellStyle name="Normalny 16 4 4" xfId="717"/>
    <cellStyle name="Normalny 16 4 4 2" xfId="1435"/>
    <cellStyle name="Normalny 16 4 4 2 2" xfId="2874"/>
    <cellStyle name="Normalny 16 4 4 3" xfId="2156"/>
    <cellStyle name="Normalny 16 4 5" xfId="1257"/>
    <cellStyle name="Normalny 16 4 5 2" xfId="2696"/>
    <cellStyle name="Normalny 16 4 6" xfId="1978"/>
    <cellStyle name="Normalny 16 5" xfId="608"/>
    <cellStyle name="Normalny 16 5 2" xfId="966"/>
    <cellStyle name="Normalny 16 5 2 2" xfId="1684"/>
    <cellStyle name="Normalny 16 5 2 2 2" xfId="3123"/>
    <cellStyle name="Normalny 16 5 2 3" xfId="2405"/>
    <cellStyle name="Normalny 16 5 3" xfId="1146"/>
    <cellStyle name="Normalny 16 5 3 2" xfId="1864"/>
    <cellStyle name="Normalny 16 5 3 2 2" xfId="3303"/>
    <cellStyle name="Normalny 16 5 3 3" xfId="2585"/>
    <cellStyle name="Normalny 16 5 4" xfId="786"/>
    <cellStyle name="Normalny 16 5 4 2" xfId="1504"/>
    <cellStyle name="Normalny 16 5 4 2 2" xfId="2943"/>
    <cellStyle name="Normalny 16 5 4 3" xfId="2225"/>
    <cellStyle name="Normalny 16 5 5" xfId="1326"/>
    <cellStyle name="Normalny 16 5 5 2" xfId="2765"/>
    <cellStyle name="Normalny 16 5 6" xfId="2047"/>
    <cellStyle name="Normalny 16 6" xfId="829"/>
    <cellStyle name="Normalny 16 6 2" xfId="1547"/>
    <cellStyle name="Normalny 16 6 2 2" xfId="2986"/>
    <cellStyle name="Normalny 16 6 3" xfId="2268"/>
    <cellStyle name="Normalny 16 7" xfId="1009"/>
    <cellStyle name="Normalny 16 7 2" xfId="1727"/>
    <cellStyle name="Normalny 16 7 2 2" xfId="3166"/>
    <cellStyle name="Normalny 16 7 3" xfId="2448"/>
    <cellStyle name="Normalny 16 8" xfId="649"/>
    <cellStyle name="Normalny 16 8 2" xfId="1367"/>
    <cellStyle name="Normalny 16 8 2 2" xfId="2806"/>
    <cellStyle name="Normalny 16 8 3" xfId="2088"/>
    <cellStyle name="Normalny 16 9" xfId="1189"/>
    <cellStyle name="Normalny 16 9 2" xfId="2628"/>
    <cellStyle name="Normalny 17" xfId="459"/>
    <cellStyle name="Normalny 17 10" xfId="191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3" xfId="2368"/>
    <cellStyle name="Normalny 17 2 2 3" xfId="1109"/>
    <cellStyle name="Normalny 17 2 2 3 2" xfId="1827"/>
    <cellStyle name="Normalny 17 2 2 3 2 2" xfId="3266"/>
    <cellStyle name="Normalny 17 2 2 3 3" xfId="2548"/>
    <cellStyle name="Normalny 17 2 2 4" xfId="749"/>
    <cellStyle name="Normalny 17 2 2 4 2" xfId="1467"/>
    <cellStyle name="Normalny 17 2 2 4 2 2" xfId="2906"/>
    <cellStyle name="Normalny 17 2 2 4 3" xfId="2188"/>
    <cellStyle name="Normalny 17 2 2 5" xfId="1289"/>
    <cellStyle name="Normalny 17 2 2 5 2" xfId="2728"/>
    <cellStyle name="Normalny 17 2 2 6" xfId="2010"/>
    <cellStyle name="Normalny 17 2 3" xfId="640"/>
    <cellStyle name="Normalny 17 2 3 2" xfId="998"/>
    <cellStyle name="Normalny 17 2 3 2 2" xfId="1716"/>
    <cellStyle name="Normalny 17 2 3 2 2 2" xfId="3155"/>
    <cellStyle name="Normalny 17 2 3 2 3" xfId="2437"/>
    <cellStyle name="Normalny 17 2 3 3" xfId="1178"/>
    <cellStyle name="Normalny 17 2 3 3 2" xfId="1896"/>
    <cellStyle name="Normalny 17 2 3 3 2 2" xfId="3335"/>
    <cellStyle name="Normalny 17 2 3 3 3" xfId="2617"/>
    <cellStyle name="Normalny 17 2 3 4" xfId="818"/>
    <cellStyle name="Normalny 17 2 3 4 2" xfId="1536"/>
    <cellStyle name="Normalny 17 2 3 4 2 2" xfId="2975"/>
    <cellStyle name="Normalny 17 2 3 4 3" xfId="2257"/>
    <cellStyle name="Normalny 17 2 3 5" xfId="1358"/>
    <cellStyle name="Normalny 17 2 3 5 2" xfId="2797"/>
    <cellStyle name="Normalny 17 2 3 6" xfId="2079"/>
    <cellStyle name="Normalny 17 2 4" xfId="861"/>
    <cellStyle name="Normalny 17 2 4 2" xfId="1579"/>
    <cellStyle name="Normalny 17 2 4 2 2" xfId="3018"/>
    <cellStyle name="Normalny 17 2 4 3" xfId="2300"/>
    <cellStyle name="Normalny 17 2 5" xfId="1041"/>
    <cellStyle name="Normalny 17 2 5 2" xfId="1759"/>
    <cellStyle name="Normalny 17 2 5 2 2" xfId="3198"/>
    <cellStyle name="Normalny 17 2 5 3" xfId="2480"/>
    <cellStyle name="Normalny 17 2 6" xfId="681"/>
    <cellStyle name="Normalny 17 2 6 2" xfId="1399"/>
    <cellStyle name="Normalny 17 2 6 2 2" xfId="2838"/>
    <cellStyle name="Normalny 17 2 6 3" xfId="2120"/>
    <cellStyle name="Normalny 17 2 7" xfId="1221"/>
    <cellStyle name="Normalny 17 2 7 2" xfId="2660"/>
    <cellStyle name="Normalny 17 2 8" xfId="194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3" xfId="2382"/>
    <cellStyle name="Normalny 17 3 2 3" xfId="1123"/>
    <cellStyle name="Normalny 17 3 2 3 2" xfId="1841"/>
    <cellStyle name="Normalny 17 3 2 3 2 2" xfId="3280"/>
    <cellStyle name="Normalny 17 3 2 3 3" xfId="2562"/>
    <cellStyle name="Normalny 17 3 2 4" xfId="763"/>
    <cellStyle name="Normalny 17 3 2 4 2" xfId="1481"/>
    <cellStyle name="Normalny 17 3 2 4 2 2" xfId="2920"/>
    <cellStyle name="Normalny 17 3 2 4 3" xfId="2202"/>
    <cellStyle name="Normalny 17 3 2 5" xfId="1303"/>
    <cellStyle name="Normalny 17 3 2 5 2" xfId="2742"/>
    <cellStyle name="Normalny 17 3 2 6" xfId="2024"/>
    <cellStyle name="Normalny 17 3 3" xfId="875"/>
    <cellStyle name="Normalny 17 3 3 2" xfId="1593"/>
    <cellStyle name="Normalny 17 3 3 2 2" xfId="3032"/>
    <cellStyle name="Normalny 17 3 3 3" xfId="2314"/>
    <cellStyle name="Normalny 17 3 4" xfId="1055"/>
    <cellStyle name="Normalny 17 3 4 2" xfId="1773"/>
    <cellStyle name="Normalny 17 3 4 2 2" xfId="3212"/>
    <cellStyle name="Normalny 17 3 4 3" xfId="2494"/>
    <cellStyle name="Normalny 17 3 5" xfId="695"/>
    <cellStyle name="Normalny 17 3 5 2" xfId="1413"/>
    <cellStyle name="Normalny 17 3 5 2 2" xfId="2852"/>
    <cellStyle name="Normalny 17 3 5 3" xfId="2134"/>
    <cellStyle name="Normalny 17 3 6" xfId="1235"/>
    <cellStyle name="Normalny 17 3 6 2" xfId="2674"/>
    <cellStyle name="Normalny 17 3 7" xfId="1956"/>
    <cellStyle name="Normalny 17 4" xfId="540"/>
    <cellStyle name="Normalny 17 4 2" xfId="898"/>
    <cellStyle name="Normalny 17 4 2 2" xfId="1616"/>
    <cellStyle name="Normalny 17 4 2 2 2" xfId="3055"/>
    <cellStyle name="Normalny 17 4 2 3" xfId="2337"/>
    <cellStyle name="Normalny 17 4 3" xfId="1078"/>
    <cellStyle name="Normalny 17 4 3 2" xfId="1796"/>
    <cellStyle name="Normalny 17 4 3 2 2" xfId="3235"/>
    <cellStyle name="Normalny 17 4 3 3" xfId="2517"/>
    <cellStyle name="Normalny 17 4 4" xfId="718"/>
    <cellStyle name="Normalny 17 4 4 2" xfId="1436"/>
    <cellStyle name="Normalny 17 4 4 2 2" xfId="2875"/>
    <cellStyle name="Normalny 17 4 4 3" xfId="2157"/>
    <cellStyle name="Normalny 17 4 5" xfId="1258"/>
    <cellStyle name="Normalny 17 4 5 2" xfId="2697"/>
    <cellStyle name="Normalny 17 4 6" xfId="1979"/>
    <cellStyle name="Normalny 17 5" xfId="609"/>
    <cellStyle name="Normalny 17 5 2" xfId="967"/>
    <cellStyle name="Normalny 17 5 2 2" xfId="1685"/>
    <cellStyle name="Normalny 17 5 2 2 2" xfId="3124"/>
    <cellStyle name="Normalny 17 5 2 3" xfId="2406"/>
    <cellStyle name="Normalny 17 5 3" xfId="1147"/>
    <cellStyle name="Normalny 17 5 3 2" xfId="1865"/>
    <cellStyle name="Normalny 17 5 3 2 2" xfId="3304"/>
    <cellStyle name="Normalny 17 5 3 3" xfId="2586"/>
    <cellStyle name="Normalny 17 5 4" xfId="787"/>
    <cellStyle name="Normalny 17 5 4 2" xfId="1505"/>
    <cellStyle name="Normalny 17 5 4 2 2" xfId="2944"/>
    <cellStyle name="Normalny 17 5 4 3" xfId="2226"/>
    <cellStyle name="Normalny 17 5 5" xfId="1327"/>
    <cellStyle name="Normalny 17 5 5 2" xfId="2766"/>
    <cellStyle name="Normalny 17 5 6" xfId="2048"/>
    <cellStyle name="Normalny 17 6" xfId="830"/>
    <cellStyle name="Normalny 17 6 2" xfId="1548"/>
    <cellStyle name="Normalny 17 6 2 2" xfId="2987"/>
    <cellStyle name="Normalny 17 6 3" xfId="2269"/>
    <cellStyle name="Normalny 17 7" xfId="1010"/>
    <cellStyle name="Normalny 17 7 2" xfId="1728"/>
    <cellStyle name="Normalny 17 7 2 2" xfId="3167"/>
    <cellStyle name="Normalny 17 7 3" xfId="2449"/>
    <cellStyle name="Normalny 17 8" xfId="650"/>
    <cellStyle name="Normalny 17 8 2" xfId="1368"/>
    <cellStyle name="Normalny 17 8 2 2" xfId="2807"/>
    <cellStyle name="Normalny 17 8 3" xfId="2089"/>
    <cellStyle name="Normalny 17 9" xfId="1190"/>
    <cellStyle name="Normalny 17 9 2" xfId="2629"/>
    <cellStyle name="Normalny 18" xfId="457"/>
    <cellStyle name="Normalny 18 2" xfId="501"/>
    <cellStyle name="Normalny 19" xfId="462"/>
    <cellStyle name="Normalny 19 10" xfId="191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3" xfId="2370"/>
    <cellStyle name="Normalny 19 2 2 3" xfId="1111"/>
    <cellStyle name="Normalny 19 2 2 3 2" xfId="1829"/>
    <cellStyle name="Normalny 19 2 2 3 2 2" xfId="3268"/>
    <cellStyle name="Normalny 19 2 2 3 3" xfId="2550"/>
    <cellStyle name="Normalny 19 2 2 4" xfId="751"/>
    <cellStyle name="Normalny 19 2 2 4 2" xfId="1469"/>
    <cellStyle name="Normalny 19 2 2 4 2 2" xfId="2908"/>
    <cellStyle name="Normalny 19 2 2 4 3" xfId="2190"/>
    <cellStyle name="Normalny 19 2 2 5" xfId="1291"/>
    <cellStyle name="Normalny 19 2 2 5 2" xfId="2730"/>
    <cellStyle name="Normalny 19 2 2 6" xfId="2012"/>
    <cellStyle name="Normalny 19 2 3" xfId="642"/>
    <cellStyle name="Normalny 19 2 3 2" xfId="1000"/>
    <cellStyle name="Normalny 19 2 3 2 2" xfId="1718"/>
    <cellStyle name="Normalny 19 2 3 2 2 2" xfId="3157"/>
    <cellStyle name="Normalny 19 2 3 2 3" xfId="2439"/>
    <cellStyle name="Normalny 19 2 3 3" xfId="1180"/>
    <cellStyle name="Normalny 19 2 3 3 2" xfId="1898"/>
    <cellStyle name="Normalny 19 2 3 3 2 2" xfId="3337"/>
    <cellStyle name="Normalny 19 2 3 3 3" xfId="2619"/>
    <cellStyle name="Normalny 19 2 3 4" xfId="820"/>
    <cellStyle name="Normalny 19 2 3 4 2" xfId="1538"/>
    <cellStyle name="Normalny 19 2 3 4 2 2" xfId="2977"/>
    <cellStyle name="Normalny 19 2 3 4 3" xfId="2259"/>
    <cellStyle name="Normalny 19 2 3 5" xfId="1360"/>
    <cellStyle name="Normalny 19 2 3 5 2" xfId="2799"/>
    <cellStyle name="Normalny 19 2 3 6" xfId="2081"/>
    <cellStyle name="Normalny 19 2 4" xfId="863"/>
    <cellStyle name="Normalny 19 2 4 2" xfId="1581"/>
    <cellStyle name="Normalny 19 2 4 2 2" xfId="3020"/>
    <cellStyle name="Normalny 19 2 4 3" xfId="2302"/>
    <cellStyle name="Normalny 19 2 5" xfId="1043"/>
    <cellStyle name="Normalny 19 2 5 2" xfId="1761"/>
    <cellStyle name="Normalny 19 2 5 2 2" xfId="3200"/>
    <cellStyle name="Normalny 19 2 5 3" xfId="2482"/>
    <cellStyle name="Normalny 19 2 6" xfId="683"/>
    <cellStyle name="Normalny 19 2 6 2" xfId="1401"/>
    <cellStyle name="Normalny 19 2 6 2 2" xfId="2840"/>
    <cellStyle name="Normalny 19 2 6 3" xfId="2122"/>
    <cellStyle name="Normalny 19 2 7" xfId="1223"/>
    <cellStyle name="Normalny 19 2 7 2" xfId="2662"/>
    <cellStyle name="Normalny 19 2 8" xfId="194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3" xfId="2384"/>
    <cellStyle name="Normalny 19 3 2 3" xfId="1125"/>
    <cellStyle name="Normalny 19 3 2 3 2" xfId="1843"/>
    <cellStyle name="Normalny 19 3 2 3 2 2" xfId="3282"/>
    <cellStyle name="Normalny 19 3 2 3 3" xfId="2564"/>
    <cellStyle name="Normalny 19 3 2 4" xfId="765"/>
    <cellStyle name="Normalny 19 3 2 4 2" xfId="1483"/>
    <cellStyle name="Normalny 19 3 2 4 2 2" xfId="2922"/>
    <cellStyle name="Normalny 19 3 2 4 3" xfId="2204"/>
    <cellStyle name="Normalny 19 3 2 5" xfId="1305"/>
    <cellStyle name="Normalny 19 3 2 5 2" xfId="2744"/>
    <cellStyle name="Normalny 19 3 2 6" xfId="2026"/>
    <cellStyle name="Normalny 19 3 3" xfId="877"/>
    <cellStyle name="Normalny 19 3 3 2" xfId="1595"/>
    <cellStyle name="Normalny 19 3 3 2 2" xfId="3034"/>
    <cellStyle name="Normalny 19 3 3 3" xfId="2316"/>
    <cellStyle name="Normalny 19 3 4" xfId="1057"/>
    <cellStyle name="Normalny 19 3 4 2" xfId="1775"/>
    <cellStyle name="Normalny 19 3 4 2 2" xfId="3214"/>
    <cellStyle name="Normalny 19 3 4 3" xfId="2496"/>
    <cellStyle name="Normalny 19 3 5" xfId="697"/>
    <cellStyle name="Normalny 19 3 5 2" xfId="1415"/>
    <cellStyle name="Normalny 19 3 5 2 2" xfId="2854"/>
    <cellStyle name="Normalny 19 3 5 3" xfId="2136"/>
    <cellStyle name="Normalny 19 3 6" xfId="1237"/>
    <cellStyle name="Normalny 19 3 6 2" xfId="2676"/>
    <cellStyle name="Normalny 19 3 7" xfId="1958"/>
    <cellStyle name="Normalny 19 4" xfId="542"/>
    <cellStyle name="Normalny 19 4 2" xfId="900"/>
    <cellStyle name="Normalny 19 4 2 2" xfId="1618"/>
    <cellStyle name="Normalny 19 4 2 2 2" xfId="3057"/>
    <cellStyle name="Normalny 19 4 2 3" xfId="2339"/>
    <cellStyle name="Normalny 19 4 3" xfId="1080"/>
    <cellStyle name="Normalny 19 4 3 2" xfId="1798"/>
    <cellStyle name="Normalny 19 4 3 2 2" xfId="3237"/>
    <cellStyle name="Normalny 19 4 3 3" xfId="2519"/>
    <cellStyle name="Normalny 19 4 4" xfId="720"/>
    <cellStyle name="Normalny 19 4 4 2" xfId="1438"/>
    <cellStyle name="Normalny 19 4 4 2 2" xfId="2877"/>
    <cellStyle name="Normalny 19 4 4 3" xfId="2159"/>
    <cellStyle name="Normalny 19 4 5" xfId="1260"/>
    <cellStyle name="Normalny 19 4 5 2" xfId="2699"/>
    <cellStyle name="Normalny 19 4 6" xfId="1981"/>
    <cellStyle name="Normalny 19 5" xfId="611"/>
    <cellStyle name="Normalny 19 5 2" xfId="969"/>
    <cellStyle name="Normalny 19 5 2 2" xfId="1687"/>
    <cellStyle name="Normalny 19 5 2 2 2" xfId="3126"/>
    <cellStyle name="Normalny 19 5 2 3" xfId="2408"/>
    <cellStyle name="Normalny 19 5 3" xfId="1149"/>
    <cellStyle name="Normalny 19 5 3 2" xfId="1867"/>
    <cellStyle name="Normalny 19 5 3 2 2" xfId="3306"/>
    <cellStyle name="Normalny 19 5 3 3" xfId="2588"/>
    <cellStyle name="Normalny 19 5 4" xfId="789"/>
    <cellStyle name="Normalny 19 5 4 2" xfId="1507"/>
    <cellStyle name="Normalny 19 5 4 2 2" xfId="2946"/>
    <cellStyle name="Normalny 19 5 4 3" xfId="2228"/>
    <cellStyle name="Normalny 19 5 5" xfId="1329"/>
    <cellStyle name="Normalny 19 5 5 2" xfId="2768"/>
    <cellStyle name="Normalny 19 5 6" xfId="2050"/>
    <cellStyle name="Normalny 19 6" xfId="832"/>
    <cellStyle name="Normalny 19 6 2" xfId="1550"/>
    <cellStyle name="Normalny 19 6 2 2" xfId="2989"/>
    <cellStyle name="Normalny 19 6 3" xfId="2271"/>
    <cellStyle name="Normalny 19 7" xfId="1012"/>
    <cellStyle name="Normalny 19 7 2" xfId="1730"/>
    <cellStyle name="Normalny 19 7 2 2" xfId="3169"/>
    <cellStyle name="Normalny 19 7 3" xfId="2451"/>
    <cellStyle name="Normalny 19 8" xfId="652"/>
    <cellStyle name="Normalny 19 8 2" xfId="1370"/>
    <cellStyle name="Normalny 19 8 2 2" xfId="2809"/>
    <cellStyle name="Normalny 19 8 3" xfId="2091"/>
    <cellStyle name="Normalny 19 9" xfId="1192"/>
    <cellStyle name="Normalny 19 9 2" xfId="263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3" xfId="2389"/>
    <cellStyle name="Normalny 22 2 2 3" xfId="1130"/>
    <cellStyle name="Normalny 22 2 2 3 2" xfId="1848"/>
    <cellStyle name="Normalny 22 2 2 3 2 2" xfId="3287"/>
    <cellStyle name="Normalny 22 2 2 3 3" xfId="2569"/>
    <cellStyle name="Normalny 22 2 2 4" xfId="770"/>
    <cellStyle name="Normalny 22 2 2 4 2" xfId="1488"/>
    <cellStyle name="Normalny 22 2 2 4 2 2" xfId="2927"/>
    <cellStyle name="Normalny 22 2 2 4 3" xfId="2209"/>
    <cellStyle name="Normalny 22 2 2 5" xfId="1310"/>
    <cellStyle name="Normalny 22 2 2 5 2" xfId="2749"/>
    <cellStyle name="Normalny 22 2 2 6" xfId="2031"/>
    <cellStyle name="Normalny 22 2 3" xfId="882"/>
    <cellStyle name="Normalny 22 2 3 2" xfId="1600"/>
    <cellStyle name="Normalny 22 2 3 2 2" xfId="3039"/>
    <cellStyle name="Normalny 22 2 3 3" xfId="2321"/>
    <cellStyle name="Normalny 22 2 4" xfId="1062"/>
    <cellStyle name="Normalny 22 2 4 2" xfId="1780"/>
    <cellStyle name="Normalny 22 2 4 2 2" xfId="3219"/>
    <cellStyle name="Normalny 22 2 4 3" xfId="2501"/>
    <cellStyle name="Normalny 22 2 5" xfId="702"/>
    <cellStyle name="Normalny 22 2 5 2" xfId="1420"/>
    <cellStyle name="Normalny 22 2 5 2 2" xfId="2859"/>
    <cellStyle name="Normalny 22 2 5 3" xfId="2141"/>
    <cellStyle name="Normalny 22 2 6" xfId="1242"/>
    <cellStyle name="Normalny 22 2 6 2" xfId="2681"/>
    <cellStyle name="Normalny 22 2 7" xfId="1963"/>
    <cellStyle name="Normalny 22 3" xfId="547"/>
    <cellStyle name="Normalny 22 3 2" xfId="905"/>
    <cellStyle name="Normalny 22 3 2 2" xfId="1623"/>
    <cellStyle name="Normalny 22 3 2 2 2" xfId="3062"/>
    <cellStyle name="Normalny 22 3 2 3" xfId="2344"/>
    <cellStyle name="Normalny 22 3 3" xfId="1085"/>
    <cellStyle name="Normalny 22 3 3 2" xfId="1803"/>
    <cellStyle name="Normalny 22 3 3 2 2" xfId="3242"/>
    <cellStyle name="Normalny 22 3 3 3" xfId="2524"/>
    <cellStyle name="Normalny 22 3 4" xfId="725"/>
    <cellStyle name="Normalny 22 3 4 2" xfId="1443"/>
    <cellStyle name="Normalny 22 3 4 2 2" xfId="2882"/>
    <cellStyle name="Normalny 22 3 4 3" xfId="2164"/>
    <cellStyle name="Normalny 22 3 5" xfId="1265"/>
    <cellStyle name="Normalny 22 3 5 2" xfId="2704"/>
    <cellStyle name="Normalny 22 3 6" xfId="1986"/>
    <cellStyle name="Normalny 22 4" xfId="616"/>
    <cellStyle name="Normalny 22 4 2" xfId="974"/>
    <cellStyle name="Normalny 22 4 2 2" xfId="1692"/>
    <cellStyle name="Normalny 22 4 2 2 2" xfId="3131"/>
    <cellStyle name="Normalny 22 4 2 3" xfId="2413"/>
    <cellStyle name="Normalny 22 4 3" xfId="1154"/>
    <cellStyle name="Normalny 22 4 3 2" xfId="1872"/>
    <cellStyle name="Normalny 22 4 3 2 2" xfId="3311"/>
    <cellStyle name="Normalny 22 4 3 3" xfId="2593"/>
    <cellStyle name="Normalny 22 4 4" xfId="794"/>
    <cellStyle name="Normalny 22 4 4 2" xfId="1512"/>
    <cellStyle name="Normalny 22 4 4 2 2" xfId="2951"/>
    <cellStyle name="Normalny 22 4 4 3" xfId="2233"/>
    <cellStyle name="Normalny 22 4 5" xfId="1334"/>
    <cellStyle name="Normalny 22 4 5 2" xfId="2773"/>
    <cellStyle name="Normalny 22 4 6" xfId="2055"/>
    <cellStyle name="Normalny 22 5" xfId="837"/>
    <cellStyle name="Normalny 22 5 2" xfId="1555"/>
    <cellStyle name="Normalny 22 5 2 2" xfId="2994"/>
    <cellStyle name="Normalny 22 5 3" xfId="2276"/>
    <cellStyle name="Normalny 22 6" xfId="1017"/>
    <cellStyle name="Normalny 22 6 2" xfId="1735"/>
    <cellStyle name="Normalny 22 6 2 2" xfId="3174"/>
    <cellStyle name="Normalny 22 6 3" xfId="2456"/>
    <cellStyle name="Normalny 22 7" xfId="657"/>
    <cellStyle name="Normalny 22 7 2" xfId="1375"/>
    <cellStyle name="Normalny 22 7 2 2" xfId="2814"/>
    <cellStyle name="Normalny 22 7 3" xfId="2096"/>
    <cellStyle name="Normalny 22 8" xfId="1197"/>
    <cellStyle name="Normalny 22 8 2" xfId="263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3" xfId="2353"/>
    <cellStyle name="Normalny 23 2 3" xfId="1094"/>
    <cellStyle name="Normalny 23 2 3 2" xfId="1812"/>
    <cellStyle name="Normalny 23 2 3 2 2" xfId="3251"/>
    <cellStyle name="Normalny 23 2 3 3" xfId="2533"/>
    <cellStyle name="Normalny 23 2 4" xfId="734"/>
    <cellStyle name="Normalny 23 2 4 2" xfId="1452"/>
    <cellStyle name="Normalny 23 2 4 2 2" xfId="2891"/>
    <cellStyle name="Normalny 23 2 4 3" xfId="2173"/>
    <cellStyle name="Normalny 23 2 5" xfId="1274"/>
    <cellStyle name="Normalny 23 2 5 2" xfId="2713"/>
    <cellStyle name="Normalny 23 2 6" xfId="1995"/>
    <cellStyle name="Normalny 23 3" xfId="625"/>
    <cellStyle name="Normalny 23 3 2" xfId="983"/>
    <cellStyle name="Normalny 23 3 2 2" xfId="1701"/>
    <cellStyle name="Normalny 23 3 2 2 2" xfId="3140"/>
    <cellStyle name="Normalny 23 3 2 3" xfId="2422"/>
    <cellStyle name="Normalny 23 3 3" xfId="1163"/>
    <cellStyle name="Normalny 23 3 3 2" xfId="1881"/>
    <cellStyle name="Normalny 23 3 3 2 2" xfId="3320"/>
    <cellStyle name="Normalny 23 3 3 3" xfId="2602"/>
    <cellStyle name="Normalny 23 3 4" xfId="803"/>
    <cellStyle name="Normalny 23 3 4 2" xfId="1521"/>
    <cellStyle name="Normalny 23 3 4 2 2" xfId="2960"/>
    <cellStyle name="Normalny 23 3 4 3" xfId="2242"/>
    <cellStyle name="Normalny 23 3 5" xfId="1343"/>
    <cellStyle name="Normalny 23 3 5 2" xfId="2782"/>
    <cellStyle name="Normalny 23 3 6" xfId="2064"/>
    <cellStyle name="Normalny 23 4" xfId="846"/>
    <cellStyle name="Normalny 23 4 2" xfId="1564"/>
    <cellStyle name="Normalny 23 4 2 2" xfId="3003"/>
    <cellStyle name="Normalny 23 4 3" xfId="2285"/>
    <cellStyle name="Normalny 23 5" xfId="1026"/>
    <cellStyle name="Normalny 23 5 2" xfId="1744"/>
    <cellStyle name="Normalny 23 5 2 2" xfId="3183"/>
    <cellStyle name="Normalny 23 5 3" xfId="2465"/>
    <cellStyle name="Normalny 23 6" xfId="666"/>
    <cellStyle name="Normalny 23 6 2" xfId="1384"/>
    <cellStyle name="Normalny 23 6 2 2" xfId="2823"/>
    <cellStyle name="Normalny 23 6 3" xfId="2105"/>
    <cellStyle name="Normalny 23 7" xfId="1206"/>
    <cellStyle name="Normalny 23 7 2" xfId="2645"/>
    <cellStyle name="Normalny 23 8" xfId="192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3" xfId="2356"/>
    <cellStyle name="Normalny 24 2 3" xfId="1097"/>
    <cellStyle name="Normalny 24 2 3 2" xfId="1815"/>
    <cellStyle name="Normalny 24 2 3 2 2" xfId="3254"/>
    <cellStyle name="Normalny 24 2 3 3" xfId="2536"/>
    <cellStyle name="Normalny 24 2 4" xfId="737"/>
    <cellStyle name="Normalny 24 2 4 2" xfId="1455"/>
    <cellStyle name="Normalny 24 2 4 2 2" xfId="2894"/>
    <cellStyle name="Normalny 24 2 4 3" xfId="2176"/>
    <cellStyle name="Normalny 24 2 5" xfId="1277"/>
    <cellStyle name="Normalny 24 2 5 2" xfId="2716"/>
    <cellStyle name="Normalny 24 2 6" xfId="1998"/>
    <cellStyle name="Normalny 24 3" xfId="628"/>
    <cellStyle name="Normalny 24 3 2" xfId="986"/>
    <cellStyle name="Normalny 24 3 2 2" xfId="1704"/>
    <cellStyle name="Normalny 24 3 2 2 2" xfId="3143"/>
    <cellStyle name="Normalny 24 3 2 3" xfId="2425"/>
    <cellStyle name="Normalny 24 3 3" xfId="1166"/>
    <cellStyle name="Normalny 24 3 3 2" xfId="1884"/>
    <cellStyle name="Normalny 24 3 3 2 2" xfId="3323"/>
    <cellStyle name="Normalny 24 3 3 3" xfId="2605"/>
    <cellStyle name="Normalny 24 3 4" xfId="806"/>
    <cellStyle name="Normalny 24 3 4 2" xfId="1524"/>
    <cellStyle name="Normalny 24 3 4 2 2" xfId="2963"/>
    <cellStyle name="Normalny 24 3 4 3" xfId="2245"/>
    <cellStyle name="Normalny 24 3 5" xfId="1346"/>
    <cellStyle name="Normalny 24 3 5 2" xfId="2785"/>
    <cellStyle name="Normalny 24 3 6" xfId="2067"/>
    <cellStyle name="Normalny 24 4" xfId="849"/>
    <cellStyle name="Normalny 24 4 2" xfId="1567"/>
    <cellStyle name="Normalny 24 4 2 2" xfId="3006"/>
    <cellStyle name="Normalny 24 4 3" xfId="2288"/>
    <cellStyle name="Normalny 24 5" xfId="1029"/>
    <cellStyle name="Normalny 24 5 2" xfId="1747"/>
    <cellStyle name="Normalny 24 5 2 2" xfId="3186"/>
    <cellStyle name="Normalny 24 5 3" xfId="2468"/>
    <cellStyle name="Normalny 24 6" xfId="669"/>
    <cellStyle name="Normalny 24 6 2" xfId="1387"/>
    <cellStyle name="Normalny 24 6 2 2" xfId="2826"/>
    <cellStyle name="Normalny 24 6 3" xfId="2108"/>
    <cellStyle name="Normalny 24 7" xfId="1209"/>
    <cellStyle name="Normalny 24 7 2" xfId="2648"/>
    <cellStyle name="Normalny 24 8" xfId="1930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3" xfId="2360"/>
    <cellStyle name="Normalny 25 2 2 3" xfId="1101"/>
    <cellStyle name="Normalny 25 2 2 3 2" xfId="1819"/>
    <cellStyle name="Normalny 25 2 2 3 2 2" xfId="3258"/>
    <cellStyle name="Normalny 25 2 2 3 3" xfId="2540"/>
    <cellStyle name="Normalny 25 2 2 4" xfId="741"/>
    <cellStyle name="Normalny 25 2 2 4 2" xfId="1459"/>
    <cellStyle name="Normalny 25 2 2 4 2 2" xfId="2898"/>
    <cellStyle name="Normalny 25 2 2 4 3" xfId="2180"/>
    <cellStyle name="Normalny 25 2 2 5" xfId="1281"/>
    <cellStyle name="Normalny 25 2 2 5 2" xfId="2720"/>
    <cellStyle name="Normalny 25 2 2 6" xfId="2002"/>
    <cellStyle name="Normalny 25 2 3" xfId="632"/>
    <cellStyle name="Normalny 25 2 3 2" xfId="990"/>
    <cellStyle name="Normalny 25 2 3 2 2" xfId="1708"/>
    <cellStyle name="Normalny 25 2 3 2 2 2" xfId="3147"/>
    <cellStyle name="Normalny 25 2 3 2 3" xfId="2429"/>
    <cellStyle name="Normalny 25 2 3 3" xfId="1170"/>
    <cellStyle name="Normalny 25 2 3 3 2" xfId="1888"/>
    <cellStyle name="Normalny 25 2 3 3 2 2" xfId="3327"/>
    <cellStyle name="Normalny 25 2 3 3 3" xfId="2609"/>
    <cellStyle name="Normalny 25 2 3 4" xfId="810"/>
    <cellStyle name="Normalny 25 2 3 4 2" xfId="1528"/>
    <cellStyle name="Normalny 25 2 3 4 2 2" xfId="2967"/>
    <cellStyle name="Normalny 25 2 3 4 3" xfId="2249"/>
    <cellStyle name="Normalny 25 2 3 5" xfId="1350"/>
    <cellStyle name="Normalny 25 2 3 5 2" xfId="2789"/>
    <cellStyle name="Normalny 25 2 3 6" xfId="2071"/>
    <cellStyle name="Normalny 25 2 4" xfId="853"/>
    <cellStyle name="Normalny 25 2 4 2" xfId="1571"/>
    <cellStyle name="Normalny 25 2 4 2 2" xfId="3010"/>
    <cellStyle name="Normalny 25 2 4 3" xfId="2292"/>
    <cellStyle name="Normalny 25 2 5" xfId="1033"/>
    <cellStyle name="Normalny 25 2 5 2" xfId="1751"/>
    <cellStyle name="Normalny 25 2 5 2 2" xfId="3190"/>
    <cellStyle name="Normalny 25 2 5 3" xfId="2472"/>
    <cellStyle name="Normalny 25 2 6" xfId="673"/>
    <cellStyle name="Normalny 25 2 6 2" xfId="1391"/>
    <cellStyle name="Normalny 25 2 6 2 2" xfId="2830"/>
    <cellStyle name="Normalny 25 2 6 3" xfId="2112"/>
    <cellStyle name="Normalny 25 2 7" xfId="1213"/>
    <cellStyle name="Normalny 25 2 7 2" xfId="2652"/>
    <cellStyle name="Normalny 25 2 8" xfId="1934"/>
    <cellStyle name="Normalny 25 3" xfId="562"/>
    <cellStyle name="Normalny 25 3 2" xfId="920"/>
    <cellStyle name="Normalny 25 3 2 2" xfId="1638"/>
    <cellStyle name="Normalny 25 3 2 2 2" xfId="3077"/>
    <cellStyle name="Normalny 25 3 2 3" xfId="2359"/>
    <cellStyle name="Normalny 25 3 3" xfId="1100"/>
    <cellStyle name="Normalny 25 3 3 2" xfId="1818"/>
    <cellStyle name="Normalny 25 3 3 2 2" xfId="3257"/>
    <cellStyle name="Normalny 25 3 3 3" xfId="2539"/>
    <cellStyle name="Normalny 25 3 4" xfId="740"/>
    <cellStyle name="Normalny 25 3 4 2" xfId="1458"/>
    <cellStyle name="Normalny 25 3 4 2 2" xfId="2897"/>
    <cellStyle name="Normalny 25 3 4 3" xfId="2179"/>
    <cellStyle name="Normalny 25 3 5" xfId="1280"/>
    <cellStyle name="Normalny 25 3 5 2" xfId="2719"/>
    <cellStyle name="Normalny 25 3 6" xfId="2001"/>
    <cellStyle name="Normalny 25 4" xfId="631"/>
    <cellStyle name="Normalny 25 4 2" xfId="989"/>
    <cellStyle name="Normalny 25 4 2 2" xfId="1707"/>
    <cellStyle name="Normalny 25 4 2 2 2" xfId="3146"/>
    <cellStyle name="Normalny 25 4 2 3" xfId="2428"/>
    <cellStyle name="Normalny 25 4 3" xfId="1169"/>
    <cellStyle name="Normalny 25 4 3 2" xfId="1887"/>
    <cellStyle name="Normalny 25 4 3 2 2" xfId="3326"/>
    <cellStyle name="Normalny 25 4 3 3" xfId="2608"/>
    <cellStyle name="Normalny 25 4 4" xfId="809"/>
    <cellStyle name="Normalny 25 4 4 2" xfId="1527"/>
    <cellStyle name="Normalny 25 4 4 2 2" xfId="2966"/>
    <cellStyle name="Normalny 25 4 4 3" xfId="2248"/>
    <cellStyle name="Normalny 25 4 5" xfId="1349"/>
    <cellStyle name="Normalny 25 4 5 2" xfId="2788"/>
    <cellStyle name="Normalny 25 4 6" xfId="2070"/>
    <cellStyle name="Normalny 25 5" xfId="852"/>
    <cellStyle name="Normalny 25 5 2" xfId="1570"/>
    <cellStyle name="Normalny 25 5 2 2" xfId="3009"/>
    <cellStyle name="Normalny 25 5 3" xfId="2291"/>
    <cellStyle name="Normalny 25 6" xfId="1032"/>
    <cellStyle name="Normalny 25 6 2" xfId="1750"/>
    <cellStyle name="Normalny 25 6 2 2" xfId="3189"/>
    <cellStyle name="Normalny 25 6 3" xfId="2471"/>
    <cellStyle name="Normalny 25 7" xfId="672"/>
    <cellStyle name="Normalny 25 7 2" xfId="1390"/>
    <cellStyle name="Normalny 25 7 2 2" xfId="2829"/>
    <cellStyle name="Normalny 25 7 3" xfId="2111"/>
    <cellStyle name="Normalny 25 8" xfId="1212"/>
    <cellStyle name="Normalny 25 8 2" xfId="265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3" xfId="2361"/>
    <cellStyle name="Normalny 26 2 3" xfId="1102"/>
    <cellStyle name="Normalny 26 2 3 2" xfId="1820"/>
    <cellStyle name="Normalny 26 2 3 2 2" xfId="3259"/>
    <cellStyle name="Normalny 26 2 3 3" xfId="2541"/>
    <cellStyle name="Normalny 26 2 4" xfId="742"/>
    <cellStyle name="Normalny 26 2 4 2" xfId="1460"/>
    <cellStyle name="Normalny 26 2 4 2 2" xfId="2899"/>
    <cellStyle name="Normalny 26 2 4 3" xfId="2181"/>
    <cellStyle name="Normalny 26 2 5" xfId="1282"/>
    <cellStyle name="Normalny 26 2 5 2" xfId="2721"/>
    <cellStyle name="Normalny 26 2 6" xfId="2003"/>
    <cellStyle name="Normalny 26 3" xfId="633"/>
    <cellStyle name="Normalny 26 3 2" xfId="991"/>
    <cellStyle name="Normalny 26 3 2 2" xfId="1709"/>
    <cellStyle name="Normalny 26 3 2 2 2" xfId="3148"/>
    <cellStyle name="Normalny 26 3 2 3" xfId="2430"/>
    <cellStyle name="Normalny 26 3 3" xfId="1171"/>
    <cellStyle name="Normalny 26 3 3 2" xfId="1889"/>
    <cellStyle name="Normalny 26 3 3 2 2" xfId="3328"/>
    <cellStyle name="Normalny 26 3 3 3" xfId="2610"/>
    <cellStyle name="Normalny 26 3 4" xfId="811"/>
    <cellStyle name="Normalny 26 3 4 2" xfId="1529"/>
    <cellStyle name="Normalny 26 3 4 2 2" xfId="2968"/>
    <cellStyle name="Normalny 26 3 4 3" xfId="2250"/>
    <cellStyle name="Normalny 26 3 5" xfId="1351"/>
    <cellStyle name="Normalny 26 3 5 2" xfId="2790"/>
    <cellStyle name="Normalny 26 3 6" xfId="2072"/>
    <cellStyle name="Normalny 26 4" xfId="854"/>
    <cellStyle name="Normalny 26 4 2" xfId="1572"/>
    <cellStyle name="Normalny 26 4 2 2" xfId="3011"/>
    <cellStyle name="Normalny 26 4 3" xfId="2293"/>
    <cellStyle name="Normalny 26 5" xfId="1034"/>
    <cellStyle name="Normalny 26 5 2" xfId="1752"/>
    <cellStyle name="Normalny 26 5 2 2" xfId="3191"/>
    <cellStyle name="Normalny 26 5 3" xfId="2473"/>
    <cellStyle name="Normalny 26 6" xfId="674"/>
    <cellStyle name="Normalny 26 6 2" xfId="1392"/>
    <cellStyle name="Normalny 26 6 2 2" xfId="2831"/>
    <cellStyle name="Normalny 26 6 3" xfId="2113"/>
    <cellStyle name="Normalny 26 7" xfId="1214"/>
    <cellStyle name="Normalny 26 7 2" xfId="2653"/>
    <cellStyle name="Normalny 26 8" xfId="193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3" xfId="2362"/>
    <cellStyle name="Normalny 27 2 3" xfId="1103"/>
    <cellStyle name="Normalny 27 2 3 2" xfId="1821"/>
    <cellStyle name="Normalny 27 2 3 2 2" xfId="3260"/>
    <cellStyle name="Normalny 27 2 3 3" xfId="2542"/>
    <cellStyle name="Normalny 27 2 4" xfId="743"/>
    <cellStyle name="Normalny 27 2 4 2" xfId="1461"/>
    <cellStyle name="Normalny 27 2 4 2 2" xfId="2900"/>
    <cellStyle name="Normalny 27 2 4 3" xfId="2182"/>
    <cellStyle name="Normalny 27 2 5" xfId="1283"/>
    <cellStyle name="Normalny 27 2 5 2" xfId="2722"/>
    <cellStyle name="Normalny 27 2 6" xfId="2004"/>
    <cellStyle name="Normalny 27 3" xfId="634"/>
    <cellStyle name="Normalny 27 3 2" xfId="992"/>
    <cellStyle name="Normalny 27 3 2 2" xfId="1710"/>
    <cellStyle name="Normalny 27 3 2 2 2" xfId="3149"/>
    <cellStyle name="Normalny 27 3 2 3" xfId="2431"/>
    <cellStyle name="Normalny 27 3 3" xfId="1172"/>
    <cellStyle name="Normalny 27 3 3 2" xfId="1890"/>
    <cellStyle name="Normalny 27 3 3 2 2" xfId="3329"/>
    <cellStyle name="Normalny 27 3 3 3" xfId="2611"/>
    <cellStyle name="Normalny 27 3 4" xfId="812"/>
    <cellStyle name="Normalny 27 3 4 2" xfId="1530"/>
    <cellStyle name="Normalny 27 3 4 2 2" xfId="2969"/>
    <cellStyle name="Normalny 27 3 4 3" xfId="2251"/>
    <cellStyle name="Normalny 27 3 5" xfId="1352"/>
    <cellStyle name="Normalny 27 3 5 2" xfId="2791"/>
    <cellStyle name="Normalny 27 3 6" xfId="2073"/>
    <cellStyle name="Normalny 27 4" xfId="855"/>
    <cellStyle name="Normalny 27 4 2" xfId="1573"/>
    <cellStyle name="Normalny 27 4 2 2" xfId="3012"/>
    <cellStyle name="Normalny 27 4 3" xfId="2294"/>
    <cellStyle name="Normalny 27 5" xfId="1035"/>
    <cellStyle name="Normalny 27 5 2" xfId="1753"/>
    <cellStyle name="Normalny 27 5 2 2" xfId="3192"/>
    <cellStyle name="Normalny 27 5 3" xfId="2474"/>
    <cellStyle name="Normalny 27 6" xfId="675"/>
    <cellStyle name="Normalny 27 6 2" xfId="1393"/>
    <cellStyle name="Normalny 27 6 2 2" xfId="2832"/>
    <cellStyle name="Normalny 27 6 3" xfId="2114"/>
    <cellStyle name="Normalny 27 7" xfId="1215"/>
    <cellStyle name="Normalny 27 7 2" xfId="2654"/>
    <cellStyle name="Normalny 27 8" xfId="193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3" xfId="2363"/>
    <cellStyle name="Normalny 28 2 3" xfId="1104"/>
    <cellStyle name="Normalny 28 2 3 2" xfId="1822"/>
    <cellStyle name="Normalny 28 2 3 2 2" xfId="3261"/>
    <cellStyle name="Normalny 28 2 3 3" xfId="2543"/>
    <cellStyle name="Normalny 28 2 4" xfId="744"/>
    <cellStyle name="Normalny 28 2 4 2" xfId="1462"/>
    <cellStyle name="Normalny 28 2 4 2 2" xfId="2901"/>
    <cellStyle name="Normalny 28 2 4 3" xfId="2183"/>
    <cellStyle name="Normalny 28 2 5" xfId="1284"/>
    <cellStyle name="Normalny 28 2 5 2" xfId="2723"/>
    <cellStyle name="Normalny 28 2 6" xfId="2005"/>
    <cellStyle name="Normalny 28 3" xfId="635"/>
    <cellStyle name="Normalny 28 3 2" xfId="993"/>
    <cellStyle name="Normalny 28 3 2 2" xfId="1711"/>
    <cellStyle name="Normalny 28 3 2 2 2" xfId="3150"/>
    <cellStyle name="Normalny 28 3 2 3" xfId="2432"/>
    <cellStyle name="Normalny 28 3 3" xfId="1173"/>
    <cellStyle name="Normalny 28 3 3 2" xfId="1891"/>
    <cellStyle name="Normalny 28 3 3 2 2" xfId="3330"/>
    <cellStyle name="Normalny 28 3 3 3" xfId="2612"/>
    <cellStyle name="Normalny 28 3 4" xfId="813"/>
    <cellStyle name="Normalny 28 3 4 2" xfId="1531"/>
    <cellStyle name="Normalny 28 3 4 2 2" xfId="2970"/>
    <cellStyle name="Normalny 28 3 4 3" xfId="2252"/>
    <cellStyle name="Normalny 28 3 5" xfId="1353"/>
    <cellStyle name="Normalny 28 3 5 2" xfId="2792"/>
    <cellStyle name="Normalny 28 3 6" xfId="2074"/>
    <cellStyle name="Normalny 28 4" xfId="856"/>
    <cellStyle name="Normalny 28 4 2" xfId="1574"/>
    <cellStyle name="Normalny 28 4 2 2" xfId="3013"/>
    <cellStyle name="Normalny 28 4 3" xfId="2295"/>
    <cellStyle name="Normalny 28 5" xfId="1036"/>
    <cellStyle name="Normalny 28 5 2" xfId="1754"/>
    <cellStyle name="Normalny 28 5 2 2" xfId="3193"/>
    <cellStyle name="Normalny 28 5 3" xfId="2475"/>
    <cellStyle name="Normalny 28 6" xfId="676"/>
    <cellStyle name="Normalny 28 6 2" xfId="1394"/>
    <cellStyle name="Normalny 28 6 2 2" xfId="2833"/>
    <cellStyle name="Normalny 28 6 3" xfId="2115"/>
    <cellStyle name="Normalny 28 7" xfId="1216"/>
    <cellStyle name="Normalny 28 7 2" xfId="2655"/>
    <cellStyle name="Normalny 28 8" xfId="193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3" xfId="2373"/>
    <cellStyle name="Normalny 29 2 3" xfId="1114"/>
    <cellStyle name="Normalny 29 2 3 2" xfId="1832"/>
    <cellStyle name="Normalny 29 2 3 2 2" xfId="3271"/>
    <cellStyle name="Normalny 29 2 3 3" xfId="2553"/>
    <cellStyle name="Normalny 29 2 4" xfId="754"/>
    <cellStyle name="Normalny 29 2 4 2" xfId="1472"/>
    <cellStyle name="Normalny 29 2 4 2 2" xfId="2911"/>
    <cellStyle name="Normalny 29 2 4 3" xfId="2193"/>
    <cellStyle name="Normalny 29 2 5" xfId="1294"/>
    <cellStyle name="Normalny 29 2 5 2" xfId="2733"/>
    <cellStyle name="Normalny 29 2 6" xfId="2015"/>
    <cellStyle name="Normalny 29 3" xfId="645"/>
    <cellStyle name="Normalny 29 3 2" xfId="1003"/>
    <cellStyle name="Normalny 29 3 2 2" xfId="1721"/>
    <cellStyle name="Normalny 29 3 2 2 2" xfId="3160"/>
    <cellStyle name="Normalny 29 3 2 3" xfId="2442"/>
    <cellStyle name="Normalny 29 3 3" xfId="1183"/>
    <cellStyle name="Normalny 29 3 3 2" xfId="1901"/>
    <cellStyle name="Normalny 29 3 3 2 2" xfId="3340"/>
    <cellStyle name="Normalny 29 3 3 3" xfId="2622"/>
    <cellStyle name="Normalny 29 3 4" xfId="823"/>
    <cellStyle name="Normalny 29 3 4 2" xfId="1541"/>
    <cellStyle name="Normalny 29 3 4 2 2" xfId="2980"/>
    <cellStyle name="Normalny 29 3 4 3" xfId="2262"/>
    <cellStyle name="Normalny 29 3 5" xfId="1363"/>
    <cellStyle name="Normalny 29 3 5 2" xfId="2802"/>
    <cellStyle name="Normalny 29 3 6" xfId="2084"/>
    <cellStyle name="Normalny 29 4" xfId="866"/>
    <cellStyle name="Normalny 29 4 2" xfId="1584"/>
    <cellStyle name="Normalny 29 4 2 2" xfId="3023"/>
    <cellStyle name="Normalny 29 4 3" xfId="2305"/>
    <cellStyle name="Normalny 29 5" xfId="1046"/>
    <cellStyle name="Normalny 29 5 2" xfId="1764"/>
    <cellStyle name="Normalny 29 5 2 2" xfId="3203"/>
    <cellStyle name="Normalny 29 5 3" xfId="2485"/>
    <cellStyle name="Normalny 29 6" xfId="686"/>
    <cellStyle name="Normalny 29 6 2" xfId="1404"/>
    <cellStyle name="Normalny 29 6 2 2" xfId="2843"/>
    <cellStyle name="Normalny 29 6 3" xfId="2125"/>
    <cellStyle name="Normalny 29 7" xfId="1226"/>
    <cellStyle name="Normalny 29 7 2" xfId="2665"/>
    <cellStyle name="Normalny 29 8" xfId="1947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3" xfId="2387"/>
    <cellStyle name="Normalny 3 10 2 2 3" xfId="1128"/>
    <cellStyle name="Normalny 3 10 2 2 3 2" xfId="1846"/>
    <cellStyle name="Normalny 3 10 2 2 3 2 2" xfId="3285"/>
    <cellStyle name="Normalny 3 10 2 2 3 3" xfId="2567"/>
    <cellStyle name="Normalny 3 10 2 2 4" xfId="768"/>
    <cellStyle name="Normalny 3 10 2 2 4 2" xfId="1486"/>
    <cellStyle name="Normalny 3 10 2 2 4 2 2" xfId="2925"/>
    <cellStyle name="Normalny 3 10 2 2 4 3" xfId="2207"/>
    <cellStyle name="Normalny 3 10 2 2 5" xfId="1308"/>
    <cellStyle name="Normalny 3 10 2 2 5 2" xfId="2747"/>
    <cellStyle name="Normalny 3 10 2 2 6" xfId="2029"/>
    <cellStyle name="Normalny 3 10 2 3" xfId="880"/>
    <cellStyle name="Normalny 3 10 2 3 2" xfId="1598"/>
    <cellStyle name="Normalny 3 10 2 3 2 2" xfId="3037"/>
    <cellStyle name="Normalny 3 10 2 3 3" xfId="2319"/>
    <cellStyle name="Normalny 3 10 2 4" xfId="1060"/>
    <cellStyle name="Normalny 3 10 2 4 2" xfId="1778"/>
    <cellStyle name="Normalny 3 10 2 4 2 2" xfId="3217"/>
    <cellStyle name="Normalny 3 10 2 4 3" xfId="2499"/>
    <cellStyle name="Normalny 3 10 2 5" xfId="700"/>
    <cellStyle name="Normalny 3 10 2 5 2" xfId="1418"/>
    <cellStyle name="Normalny 3 10 2 5 2 2" xfId="2857"/>
    <cellStyle name="Normalny 3 10 2 5 3" xfId="2139"/>
    <cellStyle name="Normalny 3 10 2 6" xfId="1240"/>
    <cellStyle name="Normalny 3 10 2 6 2" xfId="2679"/>
    <cellStyle name="Normalny 3 10 2 7" xfId="1961"/>
    <cellStyle name="Normalny 3 10 3" xfId="545"/>
    <cellStyle name="Normalny 3 10 3 2" xfId="903"/>
    <cellStyle name="Normalny 3 10 3 2 2" xfId="1621"/>
    <cellStyle name="Normalny 3 10 3 2 2 2" xfId="3060"/>
    <cellStyle name="Normalny 3 10 3 2 3" xfId="2342"/>
    <cellStyle name="Normalny 3 10 3 3" xfId="1083"/>
    <cellStyle name="Normalny 3 10 3 3 2" xfId="1801"/>
    <cellStyle name="Normalny 3 10 3 3 2 2" xfId="3240"/>
    <cellStyle name="Normalny 3 10 3 3 3" xfId="2522"/>
    <cellStyle name="Normalny 3 10 3 4" xfId="723"/>
    <cellStyle name="Normalny 3 10 3 4 2" xfId="1441"/>
    <cellStyle name="Normalny 3 10 3 4 2 2" xfId="2880"/>
    <cellStyle name="Normalny 3 10 3 4 3" xfId="2162"/>
    <cellStyle name="Normalny 3 10 3 5" xfId="1263"/>
    <cellStyle name="Normalny 3 10 3 5 2" xfId="2702"/>
    <cellStyle name="Normalny 3 10 3 6" xfId="1984"/>
    <cellStyle name="Normalny 3 10 4" xfId="614"/>
    <cellStyle name="Normalny 3 10 4 2" xfId="972"/>
    <cellStyle name="Normalny 3 10 4 2 2" xfId="1690"/>
    <cellStyle name="Normalny 3 10 4 2 2 2" xfId="3129"/>
    <cellStyle name="Normalny 3 10 4 2 3" xfId="2411"/>
    <cellStyle name="Normalny 3 10 4 3" xfId="1152"/>
    <cellStyle name="Normalny 3 10 4 3 2" xfId="1870"/>
    <cellStyle name="Normalny 3 10 4 3 2 2" xfId="3309"/>
    <cellStyle name="Normalny 3 10 4 3 3" xfId="2591"/>
    <cellStyle name="Normalny 3 10 4 4" xfId="792"/>
    <cellStyle name="Normalny 3 10 4 4 2" xfId="1510"/>
    <cellStyle name="Normalny 3 10 4 4 2 2" xfId="2949"/>
    <cellStyle name="Normalny 3 10 4 4 3" xfId="2231"/>
    <cellStyle name="Normalny 3 10 4 5" xfId="1332"/>
    <cellStyle name="Normalny 3 10 4 5 2" xfId="2771"/>
    <cellStyle name="Normalny 3 10 4 6" xfId="2053"/>
    <cellStyle name="Normalny 3 10 5" xfId="835"/>
    <cellStyle name="Normalny 3 10 5 2" xfId="1553"/>
    <cellStyle name="Normalny 3 10 5 2 2" xfId="2992"/>
    <cellStyle name="Normalny 3 10 5 3" xfId="2274"/>
    <cellStyle name="Normalny 3 10 6" xfId="1015"/>
    <cellStyle name="Normalny 3 10 6 2" xfId="1733"/>
    <cellStyle name="Normalny 3 10 6 2 2" xfId="3172"/>
    <cellStyle name="Normalny 3 10 6 3" xfId="2454"/>
    <cellStyle name="Normalny 3 10 7" xfId="655"/>
    <cellStyle name="Normalny 3 10 7 2" xfId="1373"/>
    <cellStyle name="Normalny 3 10 7 2 2" xfId="2812"/>
    <cellStyle name="Normalny 3 10 7 3" xfId="2094"/>
    <cellStyle name="Normalny 3 10 8" xfId="1195"/>
    <cellStyle name="Normalny 3 10 8 2" xfId="2634"/>
    <cellStyle name="Normalny 3 10 9" xfId="1916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3" xfId="2390"/>
    <cellStyle name="Normalny 3 11 2 2 3" xfId="1131"/>
    <cellStyle name="Normalny 3 11 2 2 3 2" xfId="1849"/>
    <cellStyle name="Normalny 3 11 2 2 3 2 2" xfId="3288"/>
    <cellStyle name="Normalny 3 11 2 2 3 3" xfId="2570"/>
    <cellStyle name="Normalny 3 11 2 2 4" xfId="771"/>
    <cellStyle name="Normalny 3 11 2 2 4 2" xfId="1489"/>
    <cellStyle name="Normalny 3 11 2 2 4 2 2" xfId="2928"/>
    <cellStyle name="Normalny 3 11 2 2 4 3" xfId="2210"/>
    <cellStyle name="Normalny 3 11 2 2 5" xfId="1311"/>
    <cellStyle name="Normalny 3 11 2 2 5 2" xfId="2750"/>
    <cellStyle name="Normalny 3 11 2 2 6" xfId="2032"/>
    <cellStyle name="Normalny 3 11 2 3" xfId="883"/>
    <cellStyle name="Normalny 3 11 2 3 2" xfId="1601"/>
    <cellStyle name="Normalny 3 11 2 3 2 2" xfId="3040"/>
    <cellStyle name="Normalny 3 11 2 3 3" xfId="2322"/>
    <cellStyle name="Normalny 3 11 2 4" xfId="1063"/>
    <cellStyle name="Normalny 3 11 2 4 2" xfId="1781"/>
    <cellStyle name="Normalny 3 11 2 4 2 2" xfId="3220"/>
    <cellStyle name="Normalny 3 11 2 4 3" xfId="2502"/>
    <cellStyle name="Normalny 3 11 2 5" xfId="703"/>
    <cellStyle name="Normalny 3 11 2 5 2" xfId="1421"/>
    <cellStyle name="Normalny 3 11 2 5 2 2" xfId="2860"/>
    <cellStyle name="Normalny 3 11 2 5 3" xfId="2142"/>
    <cellStyle name="Normalny 3 11 2 6" xfId="1243"/>
    <cellStyle name="Normalny 3 11 2 6 2" xfId="2682"/>
    <cellStyle name="Normalny 3 11 2 7" xfId="1964"/>
    <cellStyle name="Normalny 3 11 3" xfId="548"/>
    <cellStyle name="Normalny 3 11 3 2" xfId="906"/>
    <cellStyle name="Normalny 3 11 3 2 2" xfId="1624"/>
    <cellStyle name="Normalny 3 11 3 2 2 2" xfId="3063"/>
    <cellStyle name="Normalny 3 11 3 2 3" xfId="2345"/>
    <cellStyle name="Normalny 3 11 3 3" xfId="1086"/>
    <cellStyle name="Normalny 3 11 3 3 2" xfId="1804"/>
    <cellStyle name="Normalny 3 11 3 3 2 2" xfId="3243"/>
    <cellStyle name="Normalny 3 11 3 3 3" xfId="2525"/>
    <cellStyle name="Normalny 3 11 3 4" xfId="726"/>
    <cellStyle name="Normalny 3 11 3 4 2" xfId="1444"/>
    <cellStyle name="Normalny 3 11 3 4 2 2" xfId="2883"/>
    <cellStyle name="Normalny 3 11 3 4 3" xfId="2165"/>
    <cellStyle name="Normalny 3 11 3 5" xfId="1266"/>
    <cellStyle name="Normalny 3 11 3 5 2" xfId="2705"/>
    <cellStyle name="Normalny 3 11 3 6" xfId="1987"/>
    <cellStyle name="Normalny 3 11 4" xfId="617"/>
    <cellStyle name="Normalny 3 11 4 2" xfId="975"/>
    <cellStyle name="Normalny 3 11 4 2 2" xfId="1693"/>
    <cellStyle name="Normalny 3 11 4 2 2 2" xfId="3132"/>
    <cellStyle name="Normalny 3 11 4 2 3" xfId="2414"/>
    <cellStyle name="Normalny 3 11 4 3" xfId="1155"/>
    <cellStyle name="Normalny 3 11 4 3 2" xfId="1873"/>
    <cellStyle name="Normalny 3 11 4 3 2 2" xfId="3312"/>
    <cellStyle name="Normalny 3 11 4 3 3" xfId="2594"/>
    <cellStyle name="Normalny 3 11 4 4" xfId="795"/>
    <cellStyle name="Normalny 3 11 4 4 2" xfId="1513"/>
    <cellStyle name="Normalny 3 11 4 4 2 2" xfId="2952"/>
    <cellStyle name="Normalny 3 11 4 4 3" xfId="2234"/>
    <cellStyle name="Normalny 3 11 4 5" xfId="1335"/>
    <cellStyle name="Normalny 3 11 4 5 2" xfId="2774"/>
    <cellStyle name="Normalny 3 11 4 6" xfId="2056"/>
    <cellStyle name="Normalny 3 11 5" xfId="838"/>
    <cellStyle name="Normalny 3 11 5 2" xfId="1556"/>
    <cellStyle name="Normalny 3 11 5 2 2" xfId="2995"/>
    <cellStyle name="Normalny 3 11 5 3" xfId="2277"/>
    <cellStyle name="Normalny 3 11 6" xfId="1018"/>
    <cellStyle name="Normalny 3 11 6 2" xfId="1736"/>
    <cellStyle name="Normalny 3 11 6 2 2" xfId="3175"/>
    <cellStyle name="Normalny 3 11 6 3" xfId="2457"/>
    <cellStyle name="Normalny 3 11 7" xfId="658"/>
    <cellStyle name="Normalny 3 11 7 2" xfId="1376"/>
    <cellStyle name="Normalny 3 11 7 2 2" xfId="2815"/>
    <cellStyle name="Normalny 3 11 7 3" xfId="2097"/>
    <cellStyle name="Normalny 3 11 8" xfId="1198"/>
    <cellStyle name="Normalny 3 11 8 2" xfId="2637"/>
    <cellStyle name="Normalny 3 11 9" xfId="1919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3" xfId="2392"/>
    <cellStyle name="Normalny 3 12 2 2 3" xfId="1133"/>
    <cellStyle name="Normalny 3 12 2 2 3 2" xfId="1851"/>
    <cellStyle name="Normalny 3 12 2 2 3 2 2" xfId="3290"/>
    <cellStyle name="Normalny 3 12 2 2 3 3" xfId="2572"/>
    <cellStyle name="Normalny 3 12 2 2 4" xfId="773"/>
    <cellStyle name="Normalny 3 12 2 2 4 2" xfId="1491"/>
    <cellStyle name="Normalny 3 12 2 2 4 2 2" xfId="2930"/>
    <cellStyle name="Normalny 3 12 2 2 4 3" xfId="2212"/>
    <cellStyle name="Normalny 3 12 2 2 5" xfId="1313"/>
    <cellStyle name="Normalny 3 12 2 2 5 2" xfId="2752"/>
    <cellStyle name="Normalny 3 12 2 2 6" xfId="2034"/>
    <cellStyle name="Normalny 3 12 2 3" xfId="885"/>
    <cellStyle name="Normalny 3 12 2 3 2" xfId="1603"/>
    <cellStyle name="Normalny 3 12 2 3 2 2" xfId="3042"/>
    <cellStyle name="Normalny 3 12 2 3 3" xfId="2324"/>
    <cellStyle name="Normalny 3 12 2 4" xfId="1065"/>
    <cellStyle name="Normalny 3 12 2 4 2" xfId="1783"/>
    <cellStyle name="Normalny 3 12 2 4 2 2" xfId="3222"/>
    <cellStyle name="Normalny 3 12 2 4 3" xfId="2504"/>
    <cellStyle name="Normalny 3 12 2 5" xfId="705"/>
    <cellStyle name="Normalny 3 12 2 5 2" xfId="1423"/>
    <cellStyle name="Normalny 3 12 2 5 2 2" xfId="2862"/>
    <cellStyle name="Normalny 3 12 2 5 3" xfId="2144"/>
    <cellStyle name="Normalny 3 12 2 6" xfId="1245"/>
    <cellStyle name="Normalny 3 12 2 6 2" xfId="2684"/>
    <cellStyle name="Normalny 3 12 2 7" xfId="1966"/>
    <cellStyle name="Normalny 3 12 3" xfId="550"/>
    <cellStyle name="Normalny 3 12 3 2" xfId="908"/>
    <cellStyle name="Normalny 3 12 3 2 2" xfId="1626"/>
    <cellStyle name="Normalny 3 12 3 2 2 2" xfId="3065"/>
    <cellStyle name="Normalny 3 12 3 2 3" xfId="2347"/>
    <cellStyle name="Normalny 3 12 3 3" xfId="1088"/>
    <cellStyle name="Normalny 3 12 3 3 2" xfId="1806"/>
    <cellStyle name="Normalny 3 12 3 3 2 2" xfId="3245"/>
    <cellStyle name="Normalny 3 12 3 3 3" xfId="2527"/>
    <cellStyle name="Normalny 3 12 3 4" xfId="728"/>
    <cellStyle name="Normalny 3 12 3 4 2" xfId="1446"/>
    <cellStyle name="Normalny 3 12 3 4 2 2" xfId="2885"/>
    <cellStyle name="Normalny 3 12 3 4 3" xfId="2167"/>
    <cellStyle name="Normalny 3 12 3 5" xfId="1268"/>
    <cellStyle name="Normalny 3 12 3 5 2" xfId="2707"/>
    <cellStyle name="Normalny 3 12 3 6" xfId="1989"/>
    <cellStyle name="Normalny 3 12 4" xfId="619"/>
    <cellStyle name="Normalny 3 12 4 2" xfId="977"/>
    <cellStyle name="Normalny 3 12 4 2 2" xfId="1695"/>
    <cellStyle name="Normalny 3 12 4 2 2 2" xfId="3134"/>
    <cellStyle name="Normalny 3 12 4 2 3" xfId="2416"/>
    <cellStyle name="Normalny 3 12 4 3" xfId="1157"/>
    <cellStyle name="Normalny 3 12 4 3 2" xfId="1875"/>
    <cellStyle name="Normalny 3 12 4 3 2 2" xfId="3314"/>
    <cellStyle name="Normalny 3 12 4 3 3" xfId="2596"/>
    <cellStyle name="Normalny 3 12 4 4" xfId="797"/>
    <cellStyle name="Normalny 3 12 4 4 2" xfId="1515"/>
    <cellStyle name="Normalny 3 12 4 4 2 2" xfId="2954"/>
    <cellStyle name="Normalny 3 12 4 4 3" xfId="2236"/>
    <cellStyle name="Normalny 3 12 4 5" xfId="1337"/>
    <cellStyle name="Normalny 3 12 4 5 2" xfId="2776"/>
    <cellStyle name="Normalny 3 12 4 6" xfId="2058"/>
    <cellStyle name="Normalny 3 12 5" xfId="840"/>
    <cellStyle name="Normalny 3 12 5 2" xfId="1558"/>
    <cellStyle name="Normalny 3 12 5 2 2" xfId="2997"/>
    <cellStyle name="Normalny 3 12 5 3" xfId="2279"/>
    <cellStyle name="Normalny 3 12 6" xfId="1020"/>
    <cellStyle name="Normalny 3 12 6 2" xfId="1738"/>
    <cellStyle name="Normalny 3 12 6 2 2" xfId="3177"/>
    <cellStyle name="Normalny 3 12 6 3" xfId="2459"/>
    <cellStyle name="Normalny 3 12 7" xfId="660"/>
    <cellStyle name="Normalny 3 12 7 2" xfId="1378"/>
    <cellStyle name="Normalny 3 12 7 2 2" xfId="2817"/>
    <cellStyle name="Normalny 3 12 7 3" xfId="2099"/>
    <cellStyle name="Normalny 3 12 8" xfId="1200"/>
    <cellStyle name="Normalny 3 12 8 2" xfId="2639"/>
    <cellStyle name="Normalny 3 12 9" xfId="1921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3" xfId="2394"/>
    <cellStyle name="Normalny 3 13 2 2 3" xfId="1135"/>
    <cellStyle name="Normalny 3 13 2 2 3 2" xfId="1853"/>
    <cellStyle name="Normalny 3 13 2 2 3 2 2" xfId="3292"/>
    <cellStyle name="Normalny 3 13 2 2 3 3" xfId="2574"/>
    <cellStyle name="Normalny 3 13 2 2 4" xfId="775"/>
    <cellStyle name="Normalny 3 13 2 2 4 2" xfId="1493"/>
    <cellStyle name="Normalny 3 13 2 2 4 2 2" xfId="2932"/>
    <cellStyle name="Normalny 3 13 2 2 4 3" xfId="2214"/>
    <cellStyle name="Normalny 3 13 2 2 5" xfId="1315"/>
    <cellStyle name="Normalny 3 13 2 2 5 2" xfId="2754"/>
    <cellStyle name="Normalny 3 13 2 2 6" xfId="2036"/>
    <cellStyle name="Normalny 3 13 2 3" xfId="887"/>
    <cellStyle name="Normalny 3 13 2 3 2" xfId="1605"/>
    <cellStyle name="Normalny 3 13 2 3 2 2" xfId="3044"/>
    <cellStyle name="Normalny 3 13 2 3 3" xfId="2326"/>
    <cellStyle name="Normalny 3 13 2 4" xfId="1067"/>
    <cellStyle name="Normalny 3 13 2 4 2" xfId="1785"/>
    <cellStyle name="Normalny 3 13 2 4 2 2" xfId="3224"/>
    <cellStyle name="Normalny 3 13 2 4 3" xfId="2506"/>
    <cellStyle name="Normalny 3 13 2 5" xfId="707"/>
    <cellStyle name="Normalny 3 13 2 5 2" xfId="1425"/>
    <cellStyle name="Normalny 3 13 2 5 2 2" xfId="2864"/>
    <cellStyle name="Normalny 3 13 2 5 3" xfId="2146"/>
    <cellStyle name="Normalny 3 13 2 6" xfId="1247"/>
    <cellStyle name="Normalny 3 13 2 6 2" xfId="2686"/>
    <cellStyle name="Normalny 3 13 2 7" xfId="1968"/>
    <cellStyle name="Normalny 3 13 3" xfId="552"/>
    <cellStyle name="Normalny 3 13 3 2" xfId="910"/>
    <cellStyle name="Normalny 3 13 3 2 2" xfId="1628"/>
    <cellStyle name="Normalny 3 13 3 2 2 2" xfId="3067"/>
    <cellStyle name="Normalny 3 13 3 2 3" xfId="2349"/>
    <cellStyle name="Normalny 3 13 3 3" xfId="1090"/>
    <cellStyle name="Normalny 3 13 3 3 2" xfId="1808"/>
    <cellStyle name="Normalny 3 13 3 3 2 2" xfId="3247"/>
    <cellStyle name="Normalny 3 13 3 3 3" xfId="2529"/>
    <cellStyle name="Normalny 3 13 3 4" xfId="730"/>
    <cellStyle name="Normalny 3 13 3 4 2" xfId="1448"/>
    <cellStyle name="Normalny 3 13 3 4 2 2" xfId="2887"/>
    <cellStyle name="Normalny 3 13 3 4 3" xfId="2169"/>
    <cellStyle name="Normalny 3 13 3 5" xfId="1270"/>
    <cellStyle name="Normalny 3 13 3 5 2" xfId="2709"/>
    <cellStyle name="Normalny 3 13 3 6" xfId="1991"/>
    <cellStyle name="Normalny 3 13 4" xfId="621"/>
    <cellStyle name="Normalny 3 13 4 2" xfId="979"/>
    <cellStyle name="Normalny 3 13 4 2 2" xfId="1697"/>
    <cellStyle name="Normalny 3 13 4 2 2 2" xfId="3136"/>
    <cellStyle name="Normalny 3 13 4 2 3" xfId="2418"/>
    <cellStyle name="Normalny 3 13 4 3" xfId="1159"/>
    <cellStyle name="Normalny 3 13 4 3 2" xfId="1877"/>
    <cellStyle name="Normalny 3 13 4 3 2 2" xfId="3316"/>
    <cellStyle name="Normalny 3 13 4 3 3" xfId="2598"/>
    <cellStyle name="Normalny 3 13 4 4" xfId="799"/>
    <cellStyle name="Normalny 3 13 4 4 2" xfId="1517"/>
    <cellStyle name="Normalny 3 13 4 4 2 2" xfId="2956"/>
    <cellStyle name="Normalny 3 13 4 4 3" xfId="2238"/>
    <cellStyle name="Normalny 3 13 4 5" xfId="1339"/>
    <cellStyle name="Normalny 3 13 4 5 2" xfId="2778"/>
    <cellStyle name="Normalny 3 13 4 6" xfId="2060"/>
    <cellStyle name="Normalny 3 13 5" xfId="842"/>
    <cellStyle name="Normalny 3 13 5 2" xfId="1560"/>
    <cellStyle name="Normalny 3 13 5 2 2" xfId="2999"/>
    <cellStyle name="Normalny 3 13 5 3" xfId="2281"/>
    <cellStyle name="Normalny 3 13 6" xfId="1022"/>
    <cellStyle name="Normalny 3 13 6 2" xfId="1740"/>
    <cellStyle name="Normalny 3 13 6 2 2" xfId="3179"/>
    <cellStyle name="Normalny 3 13 6 3" xfId="2461"/>
    <cellStyle name="Normalny 3 13 7" xfId="662"/>
    <cellStyle name="Normalny 3 13 7 2" xfId="1380"/>
    <cellStyle name="Normalny 3 13 7 2 2" xfId="2819"/>
    <cellStyle name="Normalny 3 13 7 3" xfId="2101"/>
    <cellStyle name="Normalny 3 13 8" xfId="1202"/>
    <cellStyle name="Normalny 3 13 8 2" xfId="2641"/>
    <cellStyle name="Normalny 3 13 9" xfId="1923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3" xfId="2396"/>
    <cellStyle name="Normalny 3 14 2 2 3" xfId="1137"/>
    <cellStyle name="Normalny 3 14 2 2 3 2" xfId="1855"/>
    <cellStyle name="Normalny 3 14 2 2 3 2 2" xfId="3294"/>
    <cellStyle name="Normalny 3 14 2 2 3 3" xfId="2576"/>
    <cellStyle name="Normalny 3 14 2 2 4" xfId="777"/>
    <cellStyle name="Normalny 3 14 2 2 4 2" xfId="1495"/>
    <cellStyle name="Normalny 3 14 2 2 4 2 2" xfId="2934"/>
    <cellStyle name="Normalny 3 14 2 2 4 3" xfId="2216"/>
    <cellStyle name="Normalny 3 14 2 2 5" xfId="1317"/>
    <cellStyle name="Normalny 3 14 2 2 5 2" xfId="2756"/>
    <cellStyle name="Normalny 3 14 2 2 6" xfId="2038"/>
    <cellStyle name="Normalny 3 14 2 3" xfId="889"/>
    <cellStyle name="Normalny 3 14 2 3 2" xfId="1607"/>
    <cellStyle name="Normalny 3 14 2 3 2 2" xfId="3046"/>
    <cellStyle name="Normalny 3 14 2 3 3" xfId="2328"/>
    <cellStyle name="Normalny 3 14 2 4" xfId="1069"/>
    <cellStyle name="Normalny 3 14 2 4 2" xfId="1787"/>
    <cellStyle name="Normalny 3 14 2 4 2 2" xfId="3226"/>
    <cellStyle name="Normalny 3 14 2 4 3" xfId="2508"/>
    <cellStyle name="Normalny 3 14 2 5" xfId="709"/>
    <cellStyle name="Normalny 3 14 2 5 2" xfId="1427"/>
    <cellStyle name="Normalny 3 14 2 5 2 2" xfId="2866"/>
    <cellStyle name="Normalny 3 14 2 5 3" xfId="2148"/>
    <cellStyle name="Normalny 3 14 2 6" xfId="1249"/>
    <cellStyle name="Normalny 3 14 2 6 2" xfId="2688"/>
    <cellStyle name="Normalny 3 14 2 7" xfId="1970"/>
    <cellStyle name="Normalny 3 14 3" xfId="554"/>
    <cellStyle name="Normalny 3 14 3 2" xfId="912"/>
    <cellStyle name="Normalny 3 14 3 2 2" xfId="1630"/>
    <cellStyle name="Normalny 3 14 3 2 2 2" xfId="3069"/>
    <cellStyle name="Normalny 3 14 3 2 3" xfId="2351"/>
    <cellStyle name="Normalny 3 14 3 3" xfId="1092"/>
    <cellStyle name="Normalny 3 14 3 3 2" xfId="1810"/>
    <cellStyle name="Normalny 3 14 3 3 2 2" xfId="3249"/>
    <cellStyle name="Normalny 3 14 3 3 3" xfId="2531"/>
    <cellStyle name="Normalny 3 14 3 4" xfId="732"/>
    <cellStyle name="Normalny 3 14 3 4 2" xfId="1450"/>
    <cellStyle name="Normalny 3 14 3 4 2 2" xfId="2889"/>
    <cellStyle name="Normalny 3 14 3 4 3" xfId="2171"/>
    <cellStyle name="Normalny 3 14 3 5" xfId="1272"/>
    <cellStyle name="Normalny 3 14 3 5 2" xfId="2711"/>
    <cellStyle name="Normalny 3 14 3 6" xfId="1993"/>
    <cellStyle name="Normalny 3 14 4" xfId="623"/>
    <cellStyle name="Normalny 3 14 4 2" xfId="981"/>
    <cellStyle name="Normalny 3 14 4 2 2" xfId="1699"/>
    <cellStyle name="Normalny 3 14 4 2 2 2" xfId="3138"/>
    <cellStyle name="Normalny 3 14 4 2 3" xfId="2420"/>
    <cellStyle name="Normalny 3 14 4 3" xfId="1161"/>
    <cellStyle name="Normalny 3 14 4 3 2" xfId="1879"/>
    <cellStyle name="Normalny 3 14 4 3 2 2" xfId="3318"/>
    <cellStyle name="Normalny 3 14 4 3 3" xfId="2600"/>
    <cellStyle name="Normalny 3 14 4 4" xfId="801"/>
    <cellStyle name="Normalny 3 14 4 4 2" xfId="1519"/>
    <cellStyle name="Normalny 3 14 4 4 2 2" xfId="2958"/>
    <cellStyle name="Normalny 3 14 4 4 3" xfId="2240"/>
    <cellStyle name="Normalny 3 14 4 5" xfId="1341"/>
    <cellStyle name="Normalny 3 14 4 5 2" xfId="2780"/>
    <cellStyle name="Normalny 3 14 4 6" xfId="2062"/>
    <cellStyle name="Normalny 3 14 5" xfId="844"/>
    <cellStyle name="Normalny 3 14 5 2" xfId="1562"/>
    <cellStyle name="Normalny 3 14 5 2 2" xfId="3001"/>
    <cellStyle name="Normalny 3 14 5 3" xfId="2283"/>
    <cellStyle name="Normalny 3 14 6" xfId="1024"/>
    <cellStyle name="Normalny 3 14 6 2" xfId="1742"/>
    <cellStyle name="Normalny 3 14 6 2 2" xfId="3181"/>
    <cellStyle name="Normalny 3 14 6 3" xfId="2463"/>
    <cellStyle name="Normalny 3 14 7" xfId="664"/>
    <cellStyle name="Normalny 3 14 7 2" xfId="1382"/>
    <cellStyle name="Normalny 3 14 7 2 2" xfId="2821"/>
    <cellStyle name="Normalny 3 14 7 3" xfId="2103"/>
    <cellStyle name="Normalny 3 14 8" xfId="1204"/>
    <cellStyle name="Normalny 3 14 8 2" xfId="264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3" xfId="2354"/>
    <cellStyle name="Normalny 3 15 2 3" xfId="1095"/>
    <cellStyle name="Normalny 3 15 2 3 2" xfId="1813"/>
    <cellStyle name="Normalny 3 15 2 3 2 2" xfId="3252"/>
    <cellStyle name="Normalny 3 15 2 3 3" xfId="2534"/>
    <cellStyle name="Normalny 3 15 2 4" xfId="735"/>
    <cellStyle name="Normalny 3 15 2 4 2" xfId="1453"/>
    <cellStyle name="Normalny 3 15 2 4 2 2" xfId="2892"/>
    <cellStyle name="Normalny 3 15 2 4 3" xfId="2174"/>
    <cellStyle name="Normalny 3 15 2 5" xfId="1275"/>
    <cellStyle name="Normalny 3 15 2 5 2" xfId="2714"/>
    <cellStyle name="Normalny 3 15 2 6" xfId="1996"/>
    <cellStyle name="Normalny 3 15 3" xfId="626"/>
    <cellStyle name="Normalny 3 15 3 2" xfId="984"/>
    <cellStyle name="Normalny 3 15 3 2 2" xfId="1702"/>
    <cellStyle name="Normalny 3 15 3 2 2 2" xfId="3141"/>
    <cellStyle name="Normalny 3 15 3 2 3" xfId="2423"/>
    <cellStyle name="Normalny 3 15 3 3" xfId="1164"/>
    <cellStyle name="Normalny 3 15 3 3 2" xfId="1882"/>
    <cellStyle name="Normalny 3 15 3 3 2 2" xfId="3321"/>
    <cellStyle name="Normalny 3 15 3 3 3" xfId="2603"/>
    <cellStyle name="Normalny 3 15 3 4" xfId="804"/>
    <cellStyle name="Normalny 3 15 3 4 2" xfId="1522"/>
    <cellStyle name="Normalny 3 15 3 4 2 2" xfId="2961"/>
    <cellStyle name="Normalny 3 15 3 4 3" xfId="2243"/>
    <cellStyle name="Normalny 3 15 3 5" xfId="1344"/>
    <cellStyle name="Normalny 3 15 3 5 2" xfId="2783"/>
    <cellStyle name="Normalny 3 15 3 6" xfId="2065"/>
    <cellStyle name="Normalny 3 15 4" xfId="847"/>
    <cellStyle name="Normalny 3 15 4 2" xfId="1565"/>
    <cellStyle name="Normalny 3 15 4 2 2" xfId="3004"/>
    <cellStyle name="Normalny 3 15 4 3" xfId="2286"/>
    <cellStyle name="Normalny 3 15 5" xfId="1027"/>
    <cellStyle name="Normalny 3 15 5 2" xfId="1745"/>
    <cellStyle name="Normalny 3 15 5 2 2" xfId="3184"/>
    <cellStyle name="Normalny 3 15 5 3" xfId="2466"/>
    <cellStyle name="Normalny 3 15 6" xfId="667"/>
    <cellStyle name="Normalny 3 15 6 2" xfId="1385"/>
    <cellStyle name="Normalny 3 15 6 2 2" xfId="2824"/>
    <cellStyle name="Normalny 3 15 6 3" xfId="2106"/>
    <cellStyle name="Normalny 3 15 7" xfId="1207"/>
    <cellStyle name="Normalny 3 15 7 2" xfId="2646"/>
    <cellStyle name="Normalny 3 15 8" xfId="192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3" xfId="2357"/>
    <cellStyle name="Normalny 3 16 2 3" xfId="1098"/>
    <cellStyle name="Normalny 3 16 2 3 2" xfId="1816"/>
    <cellStyle name="Normalny 3 16 2 3 2 2" xfId="3255"/>
    <cellStyle name="Normalny 3 16 2 3 3" xfId="2537"/>
    <cellStyle name="Normalny 3 16 2 4" xfId="738"/>
    <cellStyle name="Normalny 3 16 2 4 2" xfId="1456"/>
    <cellStyle name="Normalny 3 16 2 4 2 2" xfId="2895"/>
    <cellStyle name="Normalny 3 16 2 4 3" xfId="2177"/>
    <cellStyle name="Normalny 3 16 2 5" xfId="1278"/>
    <cellStyle name="Normalny 3 16 2 5 2" xfId="2717"/>
    <cellStyle name="Normalny 3 16 2 6" xfId="1999"/>
    <cellStyle name="Normalny 3 16 3" xfId="629"/>
    <cellStyle name="Normalny 3 16 3 2" xfId="987"/>
    <cellStyle name="Normalny 3 16 3 2 2" xfId="1705"/>
    <cellStyle name="Normalny 3 16 3 2 2 2" xfId="3144"/>
    <cellStyle name="Normalny 3 16 3 2 3" xfId="2426"/>
    <cellStyle name="Normalny 3 16 3 3" xfId="1167"/>
    <cellStyle name="Normalny 3 16 3 3 2" xfId="1885"/>
    <cellStyle name="Normalny 3 16 3 3 2 2" xfId="3324"/>
    <cellStyle name="Normalny 3 16 3 3 3" xfId="2606"/>
    <cellStyle name="Normalny 3 16 3 4" xfId="807"/>
    <cellStyle name="Normalny 3 16 3 4 2" xfId="1525"/>
    <cellStyle name="Normalny 3 16 3 4 2 2" xfId="2964"/>
    <cellStyle name="Normalny 3 16 3 4 3" xfId="2246"/>
    <cellStyle name="Normalny 3 16 3 5" xfId="1347"/>
    <cellStyle name="Normalny 3 16 3 5 2" xfId="2786"/>
    <cellStyle name="Normalny 3 16 3 6" xfId="2068"/>
    <cellStyle name="Normalny 3 16 4" xfId="850"/>
    <cellStyle name="Normalny 3 16 4 2" xfId="1568"/>
    <cellStyle name="Normalny 3 16 4 2 2" xfId="3007"/>
    <cellStyle name="Normalny 3 16 4 3" xfId="2289"/>
    <cellStyle name="Normalny 3 16 5" xfId="1030"/>
    <cellStyle name="Normalny 3 16 5 2" xfId="1748"/>
    <cellStyle name="Normalny 3 16 5 2 2" xfId="3187"/>
    <cellStyle name="Normalny 3 16 5 3" xfId="2469"/>
    <cellStyle name="Normalny 3 16 6" xfId="670"/>
    <cellStyle name="Normalny 3 16 6 2" xfId="1388"/>
    <cellStyle name="Normalny 3 16 6 2 2" xfId="2827"/>
    <cellStyle name="Normalny 3 16 6 3" xfId="2109"/>
    <cellStyle name="Normalny 3 16 7" xfId="1210"/>
    <cellStyle name="Normalny 3 16 7 2" xfId="2649"/>
    <cellStyle name="Normalny 3 16 8" xfId="193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3" xfId="2371"/>
    <cellStyle name="Normalny 3 9 2 2 3" xfId="1112"/>
    <cellStyle name="Normalny 3 9 2 2 3 2" xfId="1830"/>
    <cellStyle name="Normalny 3 9 2 2 3 2 2" xfId="3269"/>
    <cellStyle name="Normalny 3 9 2 2 3 3" xfId="2551"/>
    <cellStyle name="Normalny 3 9 2 2 4" xfId="752"/>
    <cellStyle name="Normalny 3 9 2 2 4 2" xfId="1470"/>
    <cellStyle name="Normalny 3 9 2 2 4 2 2" xfId="2909"/>
    <cellStyle name="Normalny 3 9 2 2 4 3" xfId="2191"/>
    <cellStyle name="Normalny 3 9 2 2 5" xfId="1292"/>
    <cellStyle name="Normalny 3 9 2 2 5 2" xfId="2731"/>
    <cellStyle name="Normalny 3 9 2 2 6" xfId="2013"/>
    <cellStyle name="Normalny 3 9 2 3" xfId="643"/>
    <cellStyle name="Normalny 3 9 2 3 2" xfId="1001"/>
    <cellStyle name="Normalny 3 9 2 3 2 2" xfId="1719"/>
    <cellStyle name="Normalny 3 9 2 3 2 2 2" xfId="3158"/>
    <cellStyle name="Normalny 3 9 2 3 2 3" xfId="2440"/>
    <cellStyle name="Normalny 3 9 2 3 3" xfId="1181"/>
    <cellStyle name="Normalny 3 9 2 3 3 2" xfId="1899"/>
    <cellStyle name="Normalny 3 9 2 3 3 2 2" xfId="3338"/>
    <cellStyle name="Normalny 3 9 2 3 3 3" xfId="2620"/>
    <cellStyle name="Normalny 3 9 2 3 4" xfId="821"/>
    <cellStyle name="Normalny 3 9 2 3 4 2" xfId="1539"/>
    <cellStyle name="Normalny 3 9 2 3 4 2 2" xfId="2978"/>
    <cellStyle name="Normalny 3 9 2 3 4 3" xfId="2260"/>
    <cellStyle name="Normalny 3 9 2 3 5" xfId="1361"/>
    <cellStyle name="Normalny 3 9 2 3 5 2" xfId="2800"/>
    <cellStyle name="Normalny 3 9 2 3 6" xfId="2082"/>
    <cellStyle name="Normalny 3 9 2 4" xfId="864"/>
    <cellStyle name="Normalny 3 9 2 4 2" xfId="1582"/>
    <cellStyle name="Normalny 3 9 2 4 2 2" xfId="3021"/>
    <cellStyle name="Normalny 3 9 2 4 3" xfId="2303"/>
    <cellStyle name="Normalny 3 9 2 5" xfId="1044"/>
    <cellStyle name="Normalny 3 9 2 5 2" xfId="1762"/>
    <cellStyle name="Normalny 3 9 2 5 2 2" xfId="3201"/>
    <cellStyle name="Normalny 3 9 2 5 3" xfId="2483"/>
    <cellStyle name="Normalny 3 9 2 6" xfId="684"/>
    <cellStyle name="Normalny 3 9 2 6 2" xfId="1402"/>
    <cellStyle name="Normalny 3 9 2 6 2 2" xfId="2841"/>
    <cellStyle name="Normalny 3 9 2 6 3" xfId="2123"/>
    <cellStyle name="Normalny 3 9 2 7" xfId="1224"/>
    <cellStyle name="Normalny 3 9 2 7 2" xfId="2663"/>
    <cellStyle name="Normalny 3 9 2 8" xfId="194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3" xfId="2385"/>
    <cellStyle name="Normalny 3 9 3 2 3" xfId="1126"/>
    <cellStyle name="Normalny 3 9 3 2 3 2" xfId="1844"/>
    <cellStyle name="Normalny 3 9 3 2 3 2 2" xfId="3283"/>
    <cellStyle name="Normalny 3 9 3 2 3 3" xfId="2565"/>
    <cellStyle name="Normalny 3 9 3 2 4" xfId="766"/>
    <cellStyle name="Normalny 3 9 3 2 4 2" xfId="1484"/>
    <cellStyle name="Normalny 3 9 3 2 4 2 2" xfId="2923"/>
    <cellStyle name="Normalny 3 9 3 2 4 3" xfId="2205"/>
    <cellStyle name="Normalny 3 9 3 2 5" xfId="1306"/>
    <cellStyle name="Normalny 3 9 3 2 5 2" xfId="2745"/>
    <cellStyle name="Normalny 3 9 3 2 6" xfId="2027"/>
    <cellStyle name="Normalny 3 9 3 3" xfId="878"/>
    <cellStyle name="Normalny 3 9 3 3 2" xfId="1596"/>
    <cellStyle name="Normalny 3 9 3 3 2 2" xfId="3035"/>
    <cellStyle name="Normalny 3 9 3 3 3" xfId="2317"/>
    <cellStyle name="Normalny 3 9 3 4" xfId="1058"/>
    <cellStyle name="Normalny 3 9 3 4 2" xfId="1776"/>
    <cellStyle name="Normalny 3 9 3 4 2 2" xfId="3215"/>
    <cellStyle name="Normalny 3 9 3 4 3" xfId="2497"/>
    <cellStyle name="Normalny 3 9 3 5" xfId="698"/>
    <cellStyle name="Normalny 3 9 3 5 2" xfId="1416"/>
    <cellStyle name="Normalny 3 9 3 5 2 2" xfId="2855"/>
    <cellStyle name="Normalny 3 9 3 5 3" xfId="2137"/>
    <cellStyle name="Normalny 3 9 3 6" xfId="1238"/>
    <cellStyle name="Normalny 3 9 3 6 2" xfId="2677"/>
    <cellStyle name="Normalny 3 9 3 7" xfId="1959"/>
    <cellStyle name="Normalny 3 9 4" xfId="543"/>
    <cellStyle name="Normalny 3 9 4 2" xfId="901"/>
    <cellStyle name="Normalny 3 9 4 2 2" xfId="1619"/>
    <cellStyle name="Normalny 3 9 4 2 2 2" xfId="3058"/>
    <cellStyle name="Normalny 3 9 4 2 3" xfId="2340"/>
    <cellStyle name="Normalny 3 9 4 3" xfId="1081"/>
    <cellStyle name="Normalny 3 9 4 3 2" xfId="1799"/>
    <cellStyle name="Normalny 3 9 4 3 2 2" xfId="3238"/>
    <cellStyle name="Normalny 3 9 4 3 3" xfId="2520"/>
    <cellStyle name="Normalny 3 9 4 4" xfId="721"/>
    <cellStyle name="Normalny 3 9 4 4 2" xfId="1439"/>
    <cellStyle name="Normalny 3 9 4 4 2 2" xfId="2878"/>
    <cellStyle name="Normalny 3 9 4 4 3" xfId="2160"/>
    <cellStyle name="Normalny 3 9 4 5" xfId="1261"/>
    <cellStyle name="Normalny 3 9 4 5 2" xfId="2700"/>
    <cellStyle name="Normalny 3 9 4 6" xfId="1982"/>
    <cellStyle name="Normalny 3 9 5" xfId="612"/>
    <cellStyle name="Normalny 3 9 5 2" xfId="970"/>
    <cellStyle name="Normalny 3 9 5 2 2" xfId="1688"/>
    <cellStyle name="Normalny 3 9 5 2 2 2" xfId="3127"/>
    <cellStyle name="Normalny 3 9 5 2 3" xfId="2409"/>
    <cellStyle name="Normalny 3 9 5 3" xfId="1150"/>
    <cellStyle name="Normalny 3 9 5 3 2" xfId="1868"/>
    <cellStyle name="Normalny 3 9 5 3 2 2" xfId="3307"/>
    <cellStyle name="Normalny 3 9 5 3 3" xfId="2589"/>
    <cellStyle name="Normalny 3 9 5 4" xfId="790"/>
    <cellStyle name="Normalny 3 9 5 4 2" xfId="1508"/>
    <cellStyle name="Normalny 3 9 5 4 2 2" xfId="2947"/>
    <cellStyle name="Normalny 3 9 5 4 3" xfId="2229"/>
    <cellStyle name="Normalny 3 9 5 5" xfId="1330"/>
    <cellStyle name="Normalny 3 9 5 5 2" xfId="2769"/>
    <cellStyle name="Normalny 3 9 5 6" xfId="2051"/>
    <cellStyle name="Normalny 3 9 6" xfId="833"/>
    <cellStyle name="Normalny 3 9 6 2" xfId="1551"/>
    <cellStyle name="Normalny 3 9 6 2 2" xfId="2990"/>
    <cellStyle name="Normalny 3 9 6 3" xfId="2272"/>
    <cellStyle name="Normalny 3 9 7" xfId="1013"/>
    <cellStyle name="Normalny 3 9 7 2" xfId="1731"/>
    <cellStyle name="Normalny 3 9 7 2 2" xfId="3170"/>
    <cellStyle name="Normalny 3 9 7 3" xfId="2452"/>
    <cellStyle name="Normalny 3 9 8" xfId="653"/>
    <cellStyle name="Normalny 3 9 8 2" xfId="1371"/>
    <cellStyle name="Normalny 3 9 8 2 2" xfId="2810"/>
    <cellStyle name="Normalny 3 9 8 3" xfId="2092"/>
    <cellStyle name="Normalny 3 9 9" xfId="1193"/>
    <cellStyle name="Normalny 3 9 9 2" xfId="263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3" xfId="2375"/>
    <cellStyle name="Normalny 31 2 3" xfId="1116"/>
    <cellStyle name="Normalny 31 2 3 2" xfId="1834"/>
    <cellStyle name="Normalny 31 2 3 2 2" xfId="3273"/>
    <cellStyle name="Normalny 31 2 3 3" xfId="2555"/>
    <cellStyle name="Normalny 31 2 4" xfId="756"/>
    <cellStyle name="Normalny 31 2 4 2" xfId="1474"/>
    <cellStyle name="Normalny 31 2 4 2 2" xfId="2913"/>
    <cellStyle name="Normalny 31 2 4 3" xfId="2195"/>
    <cellStyle name="Normalny 31 2 5" xfId="1296"/>
    <cellStyle name="Normalny 31 2 5 2" xfId="2735"/>
    <cellStyle name="Normalny 31 2 6" xfId="2017"/>
    <cellStyle name="Normalny 31 3" xfId="868"/>
    <cellStyle name="Normalny 31 3 2" xfId="1586"/>
    <cellStyle name="Normalny 31 3 2 2" xfId="3025"/>
    <cellStyle name="Normalny 31 3 3" xfId="2307"/>
    <cellStyle name="Normalny 31 4" xfId="1048"/>
    <cellStyle name="Normalny 31 4 2" xfId="1766"/>
    <cellStyle name="Normalny 31 4 2 2" xfId="3205"/>
    <cellStyle name="Normalny 31 4 3" xfId="2487"/>
    <cellStyle name="Normalny 31 5" xfId="688"/>
    <cellStyle name="Normalny 31 5 2" xfId="1406"/>
    <cellStyle name="Normalny 31 5 2 2" xfId="2845"/>
    <cellStyle name="Normalny 31 5 3" xfId="2127"/>
    <cellStyle name="Normalny 31 6" xfId="1228"/>
    <cellStyle name="Normalny 31 6 2" xfId="2667"/>
    <cellStyle name="Normalny 31 7" xfId="194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3" xfId="2377"/>
    <cellStyle name="Normalny 32 2 3" xfId="1118"/>
    <cellStyle name="Normalny 32 2 3 2" xfId="1836"/>
    <cellStyle name="Normalny 32 2 3 2 2" xfId="3275"/>
    <cellStyle name="Normalny 32 2 3 3" xfId="2557"/>
    <cellStyle name="Normalny 32 2 4" xfId="758"/>
    <cellStyle name="Normalny 32 2 4 2" xfId="1476"/>
    <cellStyle name="Normalny 32 2 4 2 2" xfId="2915"/>
    <cellStyle name="Normalny 32 2 4 3" xfId="2197"/>
    <cellStyle name="Normalny 32 2 5" xfId="1298"/>
    <cellStyle name="Normalny 32 2 5 2" xfId="2737"/>
    <cellStyle name="Normalny 32 2 6" xfId="2019"/>
    <cellStyle name="Normalny 32 3" xfId="870"/>
    <cellStyle name="Normalny 32 3 2" xfId="1588"/>
    <cellStyle name="Normalny 32 3 2 2" xfId="3027"/>
    <cellStyle name="Normalny 32 3 3" xfId="2309"/>
    <cellStyle name="Normalny 32 4" xfId="1050"/>
    <cellStyle name="Normalny 32 4 2" xfId="1768"/>
    <cellStyle name="Normalny 32 4 2 2" xfId="3207"/>
    <cellStyle name="Normalny 32 4 3" xfId="2489"/>
    <cellStyle name="Normalny 32 5" xfId="690"/>
    <cellStyle name="Normalny 32 5 2" xfId="1408"/>
    <cellStyle name="Normalny 32 5 2 2" xfId="2847"/>
    <cellStyle name="Normalny 32 5 3" xfId="2129"/>
    <cellStyle name="Normalny 32 6" xfId="1230"/>
    <cellStyle name="Normalny 32 6 2" xfId="2669"/>
    <cellStyle name="Normalny 32 7" xfId="195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3" xfId="2398"/>
    <cellStyle name="Normalny 33 2 3" xfId="1139"/>
    <cellStyle name="Normalny 33 2 3 2" xfId="1857"/>
    <cellStyle name="Normalny 33 2 3 2 2" xfId="3296"/>
    <cellStyle name="Normalny 33 2 3 3" xfId="2578"/>
    <cellStyle name="Normalny 33 2 4" xfId="779"/>
    <cellStyle name="Normalny 33 2 4 2" xfId="1497"/>
    <cellStyle name="Normalny 33 2 4 2 2" xfId="2936"/>
    <cellStyle name="Normalny 33 2 4 3" xfId="2218"/>
    <cellStyle name="Normalny 33 2 5" xfId="1319"/>
    <cellStyle name="Normalny 33 2 5 2" xfId="2758"/>
    <cellStyle name="Normalny 33 2 6" xfId="2040"/>
    <cellStyle name="Normalny 33 3" xfId="891"/>
    <cellStyle name="Normalny 33 3 2" xfId="1609"/>
    <cellStyle name="Normalny 33 3 2 2" xfId="3048"/>
    <cellStyle name="Normalny 33 3 3" xfId="2330"/>
    <cellStyle name="Normalny 33 4" xfId="1071"/>
    <cellStyle name="Normalny 33 4 2" xfId="1789"/>
    <cellStyle name="Normalny 33 4 2 2" xfId="3228"/>
    <cellStyle name="Normalny 33 4 3" xfId="2510"/>
    <cellStyle name="Normalny 33 5" xfId="711"/>
    <cellStyle name="Normalny 33 5 2" xfId="1429"/>
    <cellStyle name="Normalny 33 5 2 2" xfId="2868"/>
    <cellStyle name="Normalny 33 5 3" xfId="2150"/>
    <cellStyle name="Normalny 33 6" xfId="1251"/>
    <cellStyle name="Normalny 33 6 2" xfId="2690"/>
    <cellStyle name="Normalny 33 7" xfId="197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3" xfId="2399"/>
    <cellStyle name="Normalny 34 2 3" xfId="1140"/>
    <cellStyle name="Normalny 34 2 3 2" xfId="1858"/>
    <cellStyle name="Normalny 34 2 3 2 2" xfId="3297"/>
    <cellStyle name="Normalny 34 2 3 3" xfId="2579"/>
    <cellStyle name="Normalny 34 2 4" xfId="780"/>
    <cellStyle name="Normalny 34 2 4 2" xfId="1498"/>
    <cellStyle name="Normalny 34 2 4 2 2" xfId="2937"/>
    <cellStyle name="Normalny 34 2 4 3" xfId="2219"/>
    <cellStyle name="Normalny 34 2 5" xfId="1320"/>
    <cellStyle name="Normalny 34 2 5 2" xfId="2759"/>
    <cellStyle name="Normalny 34 2 6" xfId="2041"/>
    <cellStyle name="Normalny 34 3" xfId="892"/>
    <cellStyle name="Normalny 34 3 2" xfId="1610"/>
    <cellStyle name="Normalny 34 3 2 2" xfId="3049"/>
    <cellStyle name="Normalny 34 3 3" xfId="2331"/>
    <cellStyle name="Normalny 34 4" xfId="1072"/>
    <cellStyle name="Normalny 34 4 2" xfId="1790"/>
    <cellStyle name="Normalny 34 4 2 2" xfId="3229"/>
    <cellStyle name="Normalny 34 4 3" xfId="2511"/>
    <cellStyle name="Normalny 34 5" xfId="712"/>
    <cellStyle name="Normalny 34 5 2" xfId="1430"/>
    <cellStyle name="Normalny 34 5 2 2" xfId="2869"/>
    <cellStyle name="Normalny 34 5 3" xfId="2151"/>
    <cellStyle name="Normalny 34 6" xfId="1252"/>
    <cellStyle name="Normalny 34 6 2" xfId="2691"/>
    <cellStyle name="Normalny 34 7" xfId="197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3" xfId="2400"/>
    <cellStyle name="Normalny 35 2 3" xfId="1141"/>
    <cellStyle name="Normalny 35 2 3 2" xfId="1859"/>
    <cellStyle name="Normalny 35 2 3 2 2" xfId="3298"/>
    <cellStyle name="Normalny 35 2 3 3" xfId="2580"/>
    <cellStyle name="Normalny 35 2 4" xfId="781"/>
    <cellStyle name="Normalny 35 2 4 2" xfId="1499"/>
    <cellStyle name="Normalny 35 2 4 2 2" xfId="2938"/>
    <cellStyle name="Normalny 35 2 4 3" xfId="2220"/>
    <cellStyle name="Normalny 35 2 5" xfId="1321"/>
    <cellStyle name="Normalny 35 2 5 2" xfId="2760"/>
    <cellStyle name="Normalny 35 2 6" xfId="2042"/>
    <cellStyle name="Normalny 35 3" xfId="893"/>
    <cellStyle name="Normalny 35 3 2" xfId="1611"/>
    <cellStyle name="Normalny 35 3 2 2" xfId="3050"/>
    <cellStyle name="Normalny 35 3 3" xfId="2332"/>
    <cellStyle name="Normalny 35 4" xfId="1073"/>
    <cellStyle name="Normalny 35 4 2" xfId="1791"/>
    <cellStyle name="Normalny 35 4 2 2" xfId="3230"/>
    <cellStyle name="Normalny 35 4 3" xfId="2512"/>
    <cellStyle name="Normalny 35 5" xfId="713"/>
    <cellStyle name="Normalny 35 5 2" xfId="1431"/>
    <cellStyle name="Normalny 35 5 2 2" xfId="2870"/>
    <cellStyle name="Normalny 35 5 3" xfId="2152"/>
    <cellStyle name="Normalny 35 6" xfId="1253"/>
    <cellStyle name="Normalny 35 6 2" xfId="2692"/>
    <cellStyle name="Normalny 35 7" xfId="197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3" xfId="2401"/>
    <cellStyle name="Normalny 36 2 3" xfId="1142"/>
    <cellStyle name="Normalny 36 2 3 2" xfId="1860"/>
    <cellStyle name="Normalny 36 2 3 2 2" xfId="3299"/>
    <cellStyle name="Normalny 36 2 3 3" xfId="2581"/>
    <cellStyle name="Normalny 36 2 4" xfId="782"/>
    <cellStyle name="Normalny 36 2 4 2" xfId="1500"/>
    <cellStyle name="Normalny 36 2 4 2 2" xfId="2939"/>
    <cellStyle name="Normalny 36 2 4 3" xfId="2221"/>
    <cellStyle name="Normalny 36 2 5" xfId="1322"/>
    <cellStyle name="Normalny 36 2 5 2" xfId="2761"/>
    <cellStyle name="Normalny 36 2 6" xfId="2043"/>
    <cellStyle name="Normalny 36 3" xfId="894"/>
    <cellStyle name="Normalny 36 3 2" xfId="1612"/>
    <cellStyle name="Normalny 36 3 2 2" xfId="3051"/>
    <cellStyle name="Normalny 36 3 3" xfId="2333"/>
    <cellStyle name="Normalny 36 4" xfId="1074"/>
    <cellStyle name="Normalny 36 4 2" xfId="1792"/>
    <cellStyle name="Normalny 36 4 2 2" xfId="3231"/>
    <cellStyle name="Normalny 36 4 3" xfId="2513"/>
    <cellStyle name="Normalny 36 5" xfId="714"/>
    <cellStyle name="Normalny 36 5 2" xfId="1432"/>
    <cellStyle name="Normalny 36 5 2 2" xfId="2871"/>
    <cellStyle name="Normalny 36 5 3" xfId="2153"/>
    <cellStyle name="Normalny 36 6" xfId="1254"/>
    <cellStyle name="Normalny 36 6 2" xfId="2693"/>
    <cellStyle name="Normalny 36 7" xfId="1975"/>
    <cellStyle name="Normalny 37" xfId="605"/>
    <cellStyle name="Normalny 37 2" xfId="963"/>
    <cellStyle name="Normalny 37 2 2" xfId="1681"/>
    <cellStyle name="Normalny 37 2 2 2" xfId="3120"/>
    <cellStyle name="Normalny 37 2 3" xfId="2402"/>
    <cellStyle name="Normalny 37 3" xfId="1143"/>
    <cellStyle name="Normalny 37 3 2" xfId="1861"/>
    <cellStyle name="Normalny 37 3 2 2" xfId="3300"/>
    <cellStyle name="Normalny 37 3 3" xfId="2582"/>
    <cellStyle name="Normalny 37 4" xfId="783"/>
    <cellStyle name="Normalny 37 4 2" xfId="1501"/>
    <cellStyle name="Normalny 37 4 2 2" xfId="2940"/>
    <cellStyle name="Normalny 37 4 3" xfId="2222"/>
    <cellStyle name="Normalny 37 5" xfId="1323"/>
    <cellStyle name="Normalny 37 5 2" xfId="2762"/>
    <cellStyle name="Normalny 37 6" xfId="2044"/>
    <cellStyle name="Normalny 38" xfId="825"/>
    <cellStyle name="Normalny 38 2" xfId="1005"/>
    <cellStyle name="Normalny 38 2 2" xfId="1723"/>
    <cellStyle name="Normalny 38 2 2 2" xfId="3162"/>
    <cellStyle name="Normalny 38 2 3" xfId="2444"/>
    <cellStyle name="Normalny 38 3" xfId="1185"/>
    <cellStyle name="Normalny 38 3 2" xfId="1903"/>
    <cellStyle name="Normalny 38 3 2 2" xfId="3342"/>
    <cellStyle name="Normalny 38 3 3" xfId="2624"/>
    <cellStyle name="Normalny 38 4" xfId="1543"/>
    <cellStyle name="Normalny 38 4 2" xfId="2982"/>
    <cellStyle name="Normalny 38 5" xfId="2264"/>
    <cellStyle name="Normalny 39" xfId="1905"/>
    <cellStyle name="Normalny 39 2" xfId="334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41" xfId="3346"/>
    <cellStyle name="Normalny 42" xfId="3347"/>
    <cellStyle name="Normalny 43" xfId="334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3" xfId="2395"/>
    <cellStyle name="Procentowy 10 2 2 3" xfId="1136"/>
    <cellStyle name="Procentowy 10 2 2 3 2" xfId="1854"/>
    <cellStyle name="Procentowy 10 2 2 3 2 2" xfId="3293"/>
    <cellStyle name="Procentowy 10 2 2 3 3" xfId="2575"/>
    <cellStyle name="Procentowy 10 2 2 4" xfId="776"/>
    <cellStyle name="Procentowy 10 2 2 4 2" xfId="1494"/>
    <cellStyle name="Procentowy 10 2 2 4 2 2" xfId="2933"/>
    <cellStyle name="Procentowy 10 2 2 4 3" xfId="2215"/>
    <cellStyle name="Procentowy 10 2 2 5" xfId="1316"/>
    <cellStyle name="Procentowy 10 2 2 5 2" xfId="2755"/>
    <cellStyle name="Procentowy 10 2 2 6" xfId="2037"/>
    <cellStyle name="Procentowy 10 2 3" xfId="888"/>
    <cellStyle name="Procentowy 10 2 3 2" xfId="1606"/>
    <cellStyle name="Procentowy 10 2 3 2 2" xfId="3045"/>
    <cellStyle name="Procentowy 10 2 3 3" xfId="2327"/>
    <cellStyle name="Procentowy 10 2 4" xfId="1068"/>
    <cellStyle name="Procentowy 10 2 4 2" xfId="1786"/>
    <cellStyle name="Procentowy 10 2 4 2 2" xfId="3225"/>
    <cellStyle name="Procentowy 10 2 4 3" xfId="2507"/>
    <cellStyle name="Procentowy 10 2 5" xfId="708"/>
    <cellStyle name="Procentowy 10 2 5 2" xfId="1426"/>
    <cellStyle name="Procentowy 10 2 5 2 2" xfId="2865"/>
    <cellStyle name="Procentowy 10 2 5 3" xfId="2147"/>
    <cellStyle name="Procentowy 10 2 6" xfId="1248"/>
    <cellStyle name="Procentowy 10 2 6 2" xfId="2687"/>
    <cellStyle name="Procentowy 10 2 7" xfId="1969"/>
    <cellStyle name="Procentowy 10 3" xfId="553"/>
    <cellStyle name="Procentowy 10 3 2" xfId="911"/>
    <cellStyle name="Procentowy 10 3 2 2" xfId="1629"/>
    <cellStyle name="Procentowy 10 3 2 2 2" xfId="3068"/>
    <cellStyle name="Procentowy 10 3 2 3" xfId="2350"/>
    <cellStyle name="Procentowy 10 3 3" xfId="1091"/>
    <cellStyle name="Procentowy 10 3 3 2" xfId="1809"/>
    <cellStyle name="Procentowy 10 3 3 2 2" xfId="3248"/>
    <cellStyle name="Procentowy 10 3 3 3" xfId="2530"/>
    <cellStyle name="Procentowy 10 3 4" xfId="731"/>
    <cellStyle name="Procentowy 10 3 4 2" xfId="1449"/>
    <cellStyle name="Procentowy 10 3 4 2 2" xfId="2888"/>
    <cellStyle name="Procentowy 10 3 4 3" xfId="2170"/>
    <cellStyle name="Procentowy 10 3 5" xfId="1271"/>
    <cellStyle name="Procentowy 10 3 5 2" xfId="2710"/>
    <cellStyle name="Procentowy 10 3 6" xfId="1992"/>
    <cellStyle name="Procentowy 10 4" xfId="622"/>
    <cellStyle name="Procentowy 10 4 2" xfId="980"/>
    <cellStyle name="Procentowy 10 4 2 2" xfId="1698"/>
    <cellStyle name="Procentowy 10 4 2 2 2" xfId="3137"/>
    <cellStyle name="Procentowy 10 4 2 3" xfId="2419"/>
    <cellStyle name="Procentowy 10 4 3" xfId="1160"/>
    <cellStyle name="Procentowy 10 4 3 2" xfId="1878"/>
    <cellStyle name="Procentowy 10 4 3 2 2" xfId="3317"/>
    <cellStyle name="Procentowy 10 4 3 3" xfId="2599"/>
    <cellStyle name="Procentowy 10 4 4" xfId="800"/>
    <cellStyle name="Procentowy 10 4 4 2" xfId="1518"/>
    <cellStyle name="Procentowy 10 4 4 2 2" xfId="2957"/>
    <cellStyle name="Procentowy 10 4 4 3" xfId="2239"/>
    <cellStyle name="Procentowy 10 4 5" xfId="1340"/>
    <cellStyle name="Procentowy 10 4 5 2" xfId="2779"/>
    <cellStyle name="Procentowy 10 4 6" xfId="2061"/>
    <cellStyle name="Procentowy 10 5" xfId="843"/>
    <cellStyle name="Procentowy 10 5 2" xfId="1561"/>
    <cellStyle name="Procentowy 10 5 2 2" xfId="3000"/>
    <cellStyle name="Procentowy 10 5 3" xfId="2282"/>
    <cellStyle name="Procentowy 10 6" xfId="1023"/>
    <cellStyle name="Procentowy 10 6 2" xfId="1741"/>
    <cellStyle name="Procentowy 10 6 2 2" xfId="3180"/>
    <cellStyle name="Procentowy 10 6 3" xfId="2462"/>
    <cellStyle name="Procentowy 10 7" xfId="663"/>
    <cellStyle name="Procentowy 10 7 2" xfId="1381"/>
    <cellStyle name="Procentowy 10 7 2 2" xfId="2820"/>
    <cellStyle name="Procentowy 10 7 3" xfId="2102"/>
    <cellStyle name="Procentowy 10 8" xfId="1203"/>
    <cellStyle name="Procentowy 10 8 2" xfId="2642"/>
    <cellStyle name="Procentowy 10 9" xfId="1924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3" xfId="2397"/>
    <cellStyle name="Procentowy 11 2 2 3" xfId="1138"/>
    <cellStyle name="Procentowy 11 2 2 3 2" xfId="1856"/>
    <cellStyle name="Procentowy 11 2 2 3 2 2" xfId="3295"/>
    <cellStyle name="Procentowy 11 2 2 3 3" xfId="2577"/>
    <cellStyle name="Procentowy 11 2 2 4" xfId="778"/>
    <cellStyle name="Procentowy 11 2 2 4 2" xfId="1496"/>
    <cellStyle name="Procentowy 11 2 2 4 2 2" xfId="2935"/>
    <cellStyle name="Procentowy 11 2 2 4 3" xfId="2217"/>
    <cellStyle name="Procentowy 11 2 2 5" xfId="1318"/>
    <cellStyle name="Procentowy 11 2 2 5 2" xfId="2757"/>
    <cellStyle name="Procentowy 11 2 2 6" xfId="2039"/>
    <cellStyle name="Procentowy 11 2 3" xfId="890"/>
    <cellStyle name="Procentowy 11 2 3 2" xfId="1608"/>
    <cellStyle name="Procentowy 11 2 3 2 2" xfId="3047"/>
    <cellStyle name="Procentowy 11 2 3 3" xfId="2329"/>
    <cellStyle name="Procentowy 11 2 4" xfId="1070"/>
    <cellStyle name="Procentowy 11 2 4 2" xfId="1788"/>
    <cellStyle name="Procentowy 11 2 4 2 2" xfId="3227"/>
    <cellStyle name="Procentowy 11 2 4 3" xfId="2509"/>
    <cellStyle name="Procentowy 11 2 5" xfId="710"/>
    <cellStyle name="Procentowy 11 2 5 2" xfId="1428"/>
    <cellStyle name="Procentowy 11 2 5 2 2" xfId="2867"/>
    <cellStyle name="Procentowy 11 2 5 3" xfId="2149"/>
    <cellStyle name="Procentowy 11 2 6" xfId="1250"/>
    <cellStyle name="Procentowy 11 2 6 2" xfId="2689"/>
    <cellStyle name="Procentowy 11 2 7" xfId="1971"/>
    <cellStyle name="Procentowy 11 3" xfId="555"/>
    <cellStyle name="Procentowy 11 3 2" xfId="913"/>
    <cellStyle name="Procentowy 11 3 2 2" xfId="1631"/>
    <cellStyle name="Procentowy 11 3 2 2 2" xfId="3070"/>
    <cellStyle name="Procentowy 11 3 2 3" xfId="2352"/>
    <cellStyle name="Procentowy 11 3 3" xfId="1093"/>
    <cellStyle name="Procentowy 11 3 3 2" xfId="1811"/>
    <cellStyle name="Procentowy 11 3 3 2 2" xfId="3250"/>
    <cellStyle name="Procentowy 11 3 3 3" xfId="2532"/>
    <cellStyle name="Procentowy 11 3 4" xfId="733"/>
    <cellStyle name="Procentowy 11 3 4 2" xfId="1451"/>
    <cellStyle name="Procentowy 11 3 4 2 2" xfId="2890"/>
    <cellStyle name="Procentowy 11 3 4 3" xfId="2172"/>
    <cellStyle name="Procentowy 11 3 5" xfId="1273"/>
    <cellStyle name="Procentowy 11 3 5 2" xfId="2712"/>
    <cellStyle name="Procentowy 11 3 6" xfId="1994"/>
    <cellStyle name="Procentowy 11 4" xfId="624"/>
    <cellStyle name="Procentowy 11 4 2" xfId="982"/>
    <cellStyle name="Procentowy 11 4 2 2" xfId="1700"/>
    <cellStyle name="Procentowy 11 4 2 2 2" xfId="3139"/>
    <cellStyle name="Procentowy 11 4 2 3" xfId="2421"/>
    <cellStyle name="Procentowy 11 4 3" xfId="1162"/>
    <cellStyle name="Procentowy 11 4 3 2" xfId="1880"/>
    <cellStyle name="Procentowy 11 4 3 2 2" xfId="3319"/>
    <cellStyle name="Procentowy 11 4 3 3" xfId="2601"/>
    <cellStyle name="Procentowy 11 4 4" xfId="802"/>
    <cellStyle name="Procentowy 11 4 4 2" xfId="1520"/>
    <cellStyle name="Procentowy 11 4 4 2 2" xfId="2959"/>
    <cellStyle name="Procentowy 11 4 4 3" xfId="2241"/>
    <cellStyle name="Procentowy 11 4 5" xfId="1342"/>
    <cellStyle name="Procentowy 11 4 5 2" xfId="2781"/>
    <cellStyle name="Procentowy 11 4 6" xfId="2063"/>
    <cellStyle name="Procentowy 11 5" xfId="845"/>
    <cellStyle name="Procentowy 11 5 2" xfId="1563"/>
    <cellStyle name="Procentowy 11 5 2 2" xfId="3002"/>
    <cellStyle name="Procentowy 11 5 3" xfId="2284"/>
    <cellStyle name="Procentowy 11 6" xfId="1025"/>
    <cellStyle name="Procentowy 11 6 2" xfId="1743"/>
    <cellStyle name="Procentowy 11 6 2 2" xfId="3182"/>
    <cellStyle name="Procentowy 11 6 3" xfId="2464"/>
    <cellStyle name="Procentowy 11 7" xfId="665"/>
    <cellStyle name="Procentowy 11 7 2" xfId="1383"/>
    <cellStyle name="Procentowy 11 7 2 2" xfId="2822"/>
    <cellStyle name="Procentowy 11 7 3" xfId="2104"/>
    <cellStyle name="Procentowy 11 8" xfId="1205"/>
    <cellStyle name="Procentowy 11 8 2" xfId="264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3" xfId="2355"/>
    <cellStyle name="Procentowy 12 2 3" xfId="1096"/>
    <cellStyle name="Procentowy 12 2 3 2" xfId="1814"/>
    <cellStyle name="Procentowy 12 2 3 2 2" xfId="3253"/>
    <cellStyle name="Procentowy 12 2 3 3" xfId="2535"/>
    <cellStyle name="Procentowy 12 2 4" xfId="736"/>
    <cellStyle name="Procentowy 12 2 4 2" xfId="1454"/>
    <cellStyle name="Procentowy 12 2 4 2 2" xfId="2893"/>
    <cellStyle name="Procentowy 12 2 4 3" xfId="2175"/>
    <cellStyle name="Procentowy 12 2 5" xfId="1276"/>
    <cellStyle name="Procentowy 12 2 5 2" xfId="2715"/>
    <cellStyle name="Procentowy 12 2 6" xfId="1997"/>
    <cellStyle name="Procentowy 12 3" xfId="627"/>
    <cellStyle name="Procentowy 12 3 2" xfId="985"/>
    <cellStyle name="Procentowy 12 3 2 2" xfId="1703"/>
    <cellStyle name="Procentowy 12 3 2 2 2" xfId="3142"/>
    <cellStyle name="Procentowy 12 3 2 3" xfId="2424"/>
    <cellStyle name="Procentowy 12 3 3" xfId="1165"/>
    <cellStyle name="Procentowy 12 3 3 2" xfId="1883"/>
    <cellStyle name="Procentowy 12 3 3 2 2" xfId="3322"/>
    <cellStyle name="Procentowy 12 3 3 3" xfId="2604"/>
    <cellStyle name="Procentowy 12 3 4" xfId="805"/>
    <cellStyle name="Procentowy 12 3 4 2" xfId="1523"/>
    <cellStyle name="Procentowy 12 3 4 2 2" xfId="2962"/>
    <cellStyle name="Procentowy 12 3 4 3" xfId="2244"/>
    <cellStyle name="Procentowy 12 3 5" xfId="1345"/>
    <cellStyle name="Procentowy 12 3 5 2" xfId="2784"/>
    <cellStyle name="Procentowy 12 3 6" xfId="2066"/>
    <cellStyle name="Procentowy 12 4" xfId="848"/>
    <cellStyle name="Procentowy 12 4 2" xfId="1566"/>
    <cellStyle name="Procentowy 12 4 2 2" xfId="3005"/>
    <cellStyle name="Procentowy 12 4 3" xfId="2287"/>
    <cellStyle name="Procentowy 12 5" xfId="1028"/>
    <cellStyle name="Procentowy 12 5 2" xfId="1746"/>
    <cellStyle name="Procentowy 12 5 2 2" xfId="3185"/>
    <cellStyle name="Procentowy 12 5 3" xfId="2467"/>
    <cellStyle name="Procentowy 12 6" xfId="668"/>
    <cellStyle name="Procentowy 12 6 2" xfId="1386"/>
    <cellStyle name="Procentowy 12 6 2 2" xfId="2825"/>
    <cellStyle name="Procentowy 12 6 3" xfId="2107"/>
    <cellStyle name="Procentowy 12 7" xfId="1208"/>
    <cellStyle name="Procentowy 12 7 2" xfId="2647"/>
    <cellStyle name="Procentowy 12 8" xfId="192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3" xfId="2358"/>
    <cellStyle name="Procentowy 13 2 3" xfId="1099"/>
    <cellStyle name="Procentowy 13 2 3 2" xfId="1817"/>
    <cellStyle name="Procentowy 13 2 3 2 2" xfId="3256"/>
    <cellStyle name="Procentowy 13 2 3 3" xfId="2538"/>
    <cellStyle name="Procentowy 13 2 4" xfId="739"/>
    <cellStyle name="Procentowy 13 2 4 2" xfId="1457"/>
    <cellStyle name="Procentowy 13 2 4 2 2" xfId="2896"/>
    <cellStyle name="Procentowy 13 2 4 3" xfId="2178"/>
    <cellStyle name="Procentowy 13 2 5" xfId="1279"/>
    <cellStyle name="Procentowy 13 2 5 2" xfId="2718"/>
    <cellStyle name="Procentowy 13 2 6" xfId="2000"/>
    <cellStyle name="Procentowy 13 3" xfId="630"/>
    <cellStyle name="Procentowy 13 3 2" xfId="988"/>
    <cellStyle name="Procentowy 13 3 2 2" xfId="1706"/>
    <cellStyle name="Procentowy 13 3 2 2 2" xfId="3145"/>
    <cellStyle name="Procentowy 13 3 2 3" xfId="2427"/>
    <cellStyle name="Procentowy 13 3 3" xfId="1168"/>
    <cellStyle name="Procentowy 13 3 3 2" xfId="1886"/>
    <cellStyle name="Procentowy 13 3 3 2 2" xfId="3325"/>
    <cellStyle name="Procentowy 13 3 3 3" xfId="2607"/>
    <cellStyle name="Procentowy 13 3 4" xfId="808"/>
    <cellStyle name="Procentowy 13 3 4 2" xfId="1526"/>
    <cellStyle name="Procentowy 13 3 4 2 2" xfId="2965"/>
    <cellStyle name="Procentowy 13 3 4 3" xfId="2247"/>
    <cellStyle name="Procentowy 13 3 5" xfId="1348"/>
    <cellStyle name="Procentowy 13 3 5 2" xfId="2787"/>
    <cellStyle name="Procentowy 13 3 6" xfId="2069"/>
    <cellStyle name="Procentowy 13 4" xfId="851"/>
    <cellStyle name="Procentowy 13 4 2" xfId="1569"/>
    <cellStyle name="Procentowy 13 4 2 2" xfId="3008"/>
    <cellStyle name="Procentowy 13 4 3" xfId="2290"/>
    <cellStyle name="Procentowy 13 5" xfId="1031"/>
    <cellStyle name="Procentowy 13 5 2" xfId="1749"/>
    <cellStyle name="Procentowy 13 5 2 2" xfId="3188"/>
    <cellStyle name="Procentowy 13 5 3" xfId="2470"/>
    <cellStyle name="Procentowy 13 6" xfId="671"/>
    <cellStyle name="Procentowy 13 6 2" xfId="1389"/>
    <cellStyle name="Procentowy 13 6 2 2" xfId="2828"/>
    <cellStyle name="Procentowy 13 6 3" xfId="2110"/>
    <cellStyle name="Procentowy 13 7" xfId="1211"/>
    <cellStyle name="Procentowy 13 7 2" xfId="2650"/>
    <cellStyle name="Procentowy 13 8" xfId="193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3" xfId="2364"/>
    <cellStyle name="Procentowy 14 2 3" xfId="1105"/>
    <cellStyle name="Procentowy 14 2 3 2" xfId="1823"/>
    <cellStyle name="Procentowy 14 2 3 2 2" xfId="3262"/>
    <cellStyle name="Procentowy 14 2 3 3" xfId="2544"/>
    <cellStyle name="Procentowy 14 2 4" xfId="745"/>
    <cellStyle name="Procentowy 14 2 4 2" xfId="1463"/>
    <cellStyle name="Procentowy 14 2 4 2 2" xfId="2902"/>
    <cellStyle name="Procentowy 14 2 4 3" xfId="2184"/>
    <cellStyle name="Procentowy 14 2 5" xfId="1285"/>
    <cellStyle name="Procentowy 14 2 5 2" xfId="2724"/>
    <cellStyle name="Procentowy 14 2 6" xfId="2006"/>
    <cellStyle name="Procentowy 14 3" xfId="636"/>
    <cellStyle name="Procentowy 14 3 2" xfId="994"/>
    <cellStyle name="Procentowy 14 3 2 2" xfId="1712"/>
    <cellStyle name="Procentowy 14 3 2 2 2" xfId="3151"/>
    <cellStyle name="Procentowy 14 3 2 3" xfId="2433"/>
    <cellStyle name="Procentowy 14 3 3" xfId="1174"/>
    <cellStyle name="Procentowy 14 3 3 2" xfId="1892"/>
    <cellStyle name="Procentowy 14 3 3 2 2" xfId="3331"/>
    <cellStyle name="Procentowy 14 3 3 3" xfId="2613"/>
    <cellStyle name="Procentowy 14 3 4" xfId="814"/>
    <cellStyle name="Procentowy 14 3 4 2" xfId="1532"/>
    <cellStyle name="Procentowy 14 3 4 2 2" xfId="2971"/>
    <cellStyle name="Procentowy 14 3 4 3" xfId="2253"/>
    <cellStyle name="Procentowy 14 3 5" xfId="1354"/>
    <cellStyle name="Procentowy 14 3 5 2" xfId="2793"/>
    <cellStyle name="Procentowy 14 3 6" xfId="2075"/>
    <cellStyle name="Procentowy 14 4" xfId="857"/>
    <cellStyle name="Procentowy 14 4 2" xfId="1575"/>
    <cellStyle name="Procentowy 14 4 2 2" xfId="3014"/>
    <cellStyle name="Procentowy 14 4 3" xfId="2296"/>
    <cellStyle name="Procentowy 14 5" xfId="1037"/>
    <cellStyle name="Procentowy 14 5 2" xfId="1755"/>
    <cellStyle name="Procentowy 14 5 2 2" xfId="3194"/>
    <cellStyle name="Procentowy 14 5 3" xfId="2476"/>
    <cellStyle name="Procentowy 14 6" xfId="677"/>
    <cellStyle name="Procentowy 14 6 2" xfId="1395"/>
    <cellStyle name="Procentowy 14 6 2 2" xfId="2834"/>
    <cellStyle name="Procentowy 14 6 3" xfId="2116"/>
    <cellStyle name="Procentowy 14 7" xfId="1217"/>
    <cellStyle name="Procentowy 14 7 2" xfId="2656"/>
    <cellStyle name="Procentowy 14 8" xfId="193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3" xfId="2374"/>
    <cellStyle name="Procentowy 15 2 3" xfId="1115"/>
    <cellStyle name="Procentowy 15 2 3 2" xfId="1833"/>
    <cellStyle name="Procentowy 15 2 3 2 2" xfId="3272"/>
    <cellStyle name="Procentowy 15 2 3 3" xfId="2554"/>
    <cellStyle name="Procentowy 15 2 4" xfId="755"/>
    <cellStyle name="Procentowy 15 2 4 2" xfId="1473"/>
    <cellStyle name="Procentowy 15 2 4 2 2" xfId="2912"/>
    <cellStyle name="Procentowy 15 2 4 3" xfId="2194"/>
    <cellStyle name="Procentowy 15 2 5" xfId="1295"/>
    <cellStyle name="Procentowy 15 2 5 2" xfId="2734"/>
    <cellStyle name="Procentowy 15 2 6" xfId="2016"/>
    <cellStyle name="Procentowy 15 3" xfId="646"/>
    <cellStyle name="Procentowy 15 3 2" xfId="1004"/>
    <cellStyle name="Procentowy 15 3 2 2" xfId="1722"/>
    <cellStyle name="Procentowy 15 3 2 2 2" xfId="3161"/>
    <cellStyle name="Procentowy 15 3 2 3" xfId="2443"/>
    <cellStyle name="Procentowy 15 3 3" xfId="1184"/>
    <cellStyle name="Procentowy 15 3 3 2" xfId="1902"/>
    <cellStyle name="Procentowy 15 3 3 2 2" xfId="3341"/>
    <cellStyle name="Procentowy 15 3 3 3" xfId="2623"/>
    <cellStyle name="Procentowy 15 3 4" xfId="824"/>
    <cellStyle name="Procentowy 15 3 4 2" xfId="1542"/>
    <cellStyle name="Procentowy 15 3 4 2 2" xfId="2981"/>
    <cellStyle name="Procentowy 15 3 4 3" xfId="2263"/>
    <cellStyle name="Procentowy 15 3 5" xfId="1364"/>
    <cellStyle name="Procentowy 15 3 5 2" xfId="2803"/>
    <cellStyle name="Procentowy 15 3 6" xfId="2085"/>
    <cellStyle name="Procentowy 15 4" xfId="867"/>
    <cellStyle name="Procentowy 15 4 2" xfId="1585"/>
    <cellStyle name="Procentowy 15 4 2 2" xfId="3024"/>
    <cellStyle name="Procentowy 15 4 3" xfId="2306"/>
    <cellStyle name="Procentowy 15 5" xfId="1047"/>
    <cellStyle name="Procentowy 15 5 2" xfId="1765"/>
    <cellStyle name="Procentowy 15 5 2 2" xfId="3204"/>
    <cellStyle name="Procentowy 15 5 3" xfId="2486"/>
    <cellStyle name="Procentowy 15 6" xfId="687"/>
    <cellStyle name="Procentowy 15 6 2" xfId="1405"/>
    <cellStyle name="Procentowy 15 6 2 2" xfId="2844"/>
    <cellStyle name="Procentowy 15 6 3" xfId="2126"/>
    <cellStyle name="Procentowy 15 7" xfId="1227"/>
    <cellStyle name="Procentowy 15 7 2" xfId="2666"/>
    <cellStyle name="Procentowy 15 8" xfId="194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3" xfId="2376"/>
    <cellStyle name="Procentowy 16 2 3" xfId="1117"/>
    <cellStyle name="Procentowy 16 2 3 2" xfId="1835"/>
    <cellStyle name="Procentowy 16 2 3 2 2" xfId="3274"/>
    <cellStyle name="Procentowy 16 2 3 3" xfId="2556"/>
    <cellStyle name="Procentowy 16 2 4" xfId="757"/>
    <cellStyle name="Procentowy 16 2 4 2" xfId="1475"/>
    <cellStyle name="Procentowy 16 2 4 2 2" xfId="2914"/>
    <cellStyle name="Procentowy 16 2 4 3" xfId="2196"/>
    <cellStyle name="Procentowy 16 2 5" xfId="1297"/>
    <cellStyle name="Procentowy 16 2 5 2" xfId="2736"/>
    <cellStyle name="Procentowy 16 2 6" xfId="2018"/>
    <cellStyle name="Procentowy 16 3" xfId="869"/>
    <cellStyle name="Procentowy 16 3 2" xfId="1587"/>
    <cellStyle name="Procentowy 16 3 2 2" xfId="3026"/>
    <cellStyle name="Procentowy 16 3 3" xfId="2308"/>
    <cellStyle name="Procentowy 16 4" xfId="1049"/>
    <cellStyle name="Procentowy 16 4 2" xfId="1767"/>
    <cellStyle name="Procentowy 16 4 2 2" xfId="3206"/>
    <cellStyle name="Procentowy 16 4 3" xfId="2488"/>
    <cellStyle name="Procentowy 16 5" xfId="689"/>
    <cellStyle name="Procentowy 16 5 2" xfId="1407"/>
    <cellStyle name="Procentowy 16 5 2 2" xfId="2846"/>
    <cellStyle name="Procentowy 16 5 3" xfId="2128"/>
    <cellStyle name="Procentowy 16 6" xfId="1229"/>
    <cellStyle name="Procentowy 16 6 2" xfId="2668"/>
    <cellStyle name="Procentowy 16 7" xfId="195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3" xfId="2378"/>
    <cellStyle name="Procentowy 17 2 3" xfId="1119"/>
    <cellStyle name="Procentowy 17 2 3 2" xfId="1837"/>
    <cellStyle name="Procentowy 17 2 3 2 2" xfId="3276"/>
    <cellStyle name="Procentowy 17 2 3 3" xfId="2558"/>
    <cellStyle name="Procentowy 17 2 4" xfId="759"/>
    <cellStyle name="Procentowy 17 2 4 2" xfId="1477"/>
    <cellStyle name="Procentowy 17 2 4 2 2" xfId="2916"/>
    <cellStyle name="Procentowy 17 2 4 3" xfId="2198"/>
    <cellStyle name="Procentowy 17 2 5" xfId="1299"/>
    <cellStyle name="Procentowy 17 2 5 2" xfId="2738"/>
    <cellStyle name="Procentowy 17 2 6" xfId="2020"/>
    <cellStyle name="Procentowy 17 3" xfId="871"/>
    <cellStyle name="Procentowy 17 3 2" xfId="1589"/>
    <cellStyle name="Procentowy 17 3 2 2" xfId="3028"/>
    <cellStyle name="Procentowy 17 3 3" xfId="2310"/>
    <cellStyle name="Procentowy 17 4" xfId="1051"/>
    <cellStyle name="Procentowy 17 4 2" xfId="1769"/>
    <cellStyle name="Procentowy 17 4 2 2" xfId="3208"/>
    <cellStyle name="Procentowy 17 4 3" xfId="2490"/>
    <cellStyle name="Procentowy 17 5" xfId="691"/>
    <cellStyle name="Procentowy 17 5 2" xfId="1409"/>
    <cellStyle name="Procentowy 17 5 2 2" xfId="2848"/>
    <cellStyle name="Procentowy 17 5 3" xfId="2130"/>
    <cellStyle name="Procentowy 17 6" xfId="1231"/>
    <cellStyle name="Procentowy 17 6 2" xfId="2670"/>
    <cellStyle name="Procentowy 17 7" xfId="1952"/>
    <cellStyle name="Procentowy 18" xfId="826"/>
    <cellStyle name="Procentowy 18 2" xfId="1006"/>
    <cellStyle name="Procentowy 18 2 2" xfId="1724"/>
    <cellStyle name="Procentowy 18 2 2 2" xfId="3163"/>
    <cellStyle name="Procentowy 18 2 3" xfId="2445"/>
    <cellStyle name="Procentowy 18 3" xfId="1186"/>
    <cellStyle name="Procentowy 18 3 2" xfId="1904"/>
    <cellStyle name="Procentowy 18 3 2 2" xfId="3343"/>
    <cellStyle name="Procentowy 18 3 3" xfId="2625"/>
    <cellStyle name="Procentowy 18 4" xfId="1544"/>
    <cellStyle name="Procentowy 18 4 2" xfId="2983"/>
    <cellStyle name="Procentowy 18 5" xfId="2265"/>
    <cellStyle name="Procentowy 19" xfId="1906"/>
    <cellStyle name="Procentowy 19 2" xfId="3345"/>
    <cellStyle name="Procentowy 2" xfId="358"/>
    <cellStyle name="Procentowy 2 2" xfId="359"/>
    <cellStyle name="Procentowy 2 3" xfId="453"/>
    <cellStyle name="Procentowy 20" xfId="3349"/>
    <cellStyle name="Procentowy 3" xfId="360"/>
    <cellStyle name="Procentowy 4" xfId="361"/>
    <cellStyle name="Procentowy 5" xfId="460"/>
    <cellStyle name="Procentowy 5 10" xfId="191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3" xfId="2369"/>
    <cellStyle name="Procentowy 5 2 2 3" xfId="1110"/>
    <cellStyle name="Procentowy 5 2 2 3 2" xfId="1828"/>
    <cellStyle name="Procentowy 5 2 2 3 2 2" xfId="3267"/>
    <cellStyle name="Procentowy 5 2 2 3 3" xfId="2549"/>
    <cellStyle name="Procentowy 5 2 2 4" xfId="750"/>
    <cellStyle name="Procentowy 5 2 2 4 2" xfId="1468"/>
    <cellStyle name="Procentowy 5 2 2 4 2 2" xfId="2907"/>
    <cellStyle name="Procentowy 5 2 2 4 3" xfId="2189"/>
    <cellStyle name="Procentowy 5 2 2 5" xfId="1290"/>
    <cellStyle name="Procentowy 5 2 2 5 2" xfId="2729"/>
    <cellStyle name="Procentowy 5 2 2 6" xfId="2011"/>
    <cellStyle name="Procentowy 5 2 3" xfId="641"/>
    <cellStyle name="Procentowy 5 2 3 2" xfId="999"/>
    <cellStyle name="Procentowy 5 2 3 2 2" xfId="1717"/>
    <cellStyle name="Procentowy 5 2 3 2 2 2" xfId="3156"/>
    <cellStyle name="Procentowy 5 2 3 2 3" xfId="2438"/>
    <cellStyle name="Procentowy 5 2 3 3" xfId="1179"/>
    <cellStyle name="Procentowy 5 2 3 3 2" xfId="1897"/>
    <cellStyle name="Procentowy 5 2 3 3 2 2" xfId="3336"/>
    <cellStyle name="Procentowy 5 2 3 3 3" xfId="2618"/>
    <cellStyle name="Procentowy 5 2 3 4" xfId="819"/>
    <cellStyle name="Procentowy 5 2 3 4 2" xfId="1537"/>
    <cellStyle name="Procentowy 5 2 3 4 2 2" xfId="2976"/>
    <cellStyle name="Procentowy 5 2 3 4 3" xfId="2258"/>
    <cellStyle name="Procentowy 5 2 3 5" xfId="1359"/>
    <cellStyle name="Procentowy 5 2 3 5 2" xfId="2798"/>
    <cellStyle name="Procentowy 5 2 3 6" xfId="2080"/>
    <cellStyle name="Procentowy 5 2 4" xfId="862"/>
    <cellStyle name="Procentowy 5 2 4 2" xfId="1580"/>
    <cellStyle name="Procentowy 5 2 4 2 2" xfId="3019"/>
    <cellStyle name="Procentowy 5 2 4 3" xfId="2301"/>
    <cellStyle name="Procentowy 5 2 5" xfId="1042"/>
    <cellStyle name="Procentowy 5 2 5 2" xfId="1760"/>
    <cellStyle name="Procentowy 5 2 5 2 2" xfId="3199"/>
    <cellStyle name="Procentowy 5 2 5 3" xfId="2481"/>
    <cellStyle name="Procentowy 5 2 6" xfId="682"/>
    <cellStyle name="Procentowy 5 2 6 2" xfId="1400"/>
    <cellStyle name="Procentowy 5 2 6 2 2" xfId="2839"/>
    <cellStyle name="Procentowy 5 2 6 3" xfId="2121"/>
    <cellStyle name="Procentowy 5 2 7" xfId="1222"/>
    <cellStyle name="Procentowy 5 2 7 2" xfId="2661"/>
    <cellStyle name="Procentowy 5 2 8" xfId="194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3" xfId="2383"/>
    <cellStyle name="Procentowy 5 3 2 3" xfId="1124"/>
    <cellStyle name="Procentowy 5 3 2 3 2" xfId="1842"/>
    <cellStyle name="Procentowy 5 3 2 3 2 2" xfId="3281"/>
    <cellStyle name="Procentowy 5 3 2 3 3" xfId="2563"/>
    <cellStyle name="Procentowy 5 3 2 4" xfId="764"/>
    <cellStyle name="Procentowy 5 3 2 4 2" xfId="1482"/>
    <cellStyle name="Procentowy 5 3 2 4 2 2" xfId="2921"/>
    <cellStyle name="Procentowy 5 3 2 4 3" xfId="2203"/>
    <cellStyle name="Procentowy 5 3 2 5" xfId="1304"/>
    <cellStyle name="Procentowy 5 3 2 5 2" xfId="2743"/>
    <cellStyle name="Procentowy 5 3 2 6" xfId="2025"/>
    <cellStyle name="Procentowy 5 3 3" xfId="876"/>
    <cellStyle name="Procentowy 5 3 3 2" xfId="1594"/>
    <cellStyle name="Procentowy 5 3 3 2 2" xfId="3033"/>
    <cellStyle name="Procentowy 5 3 3 3" xfId="2315"/>
    <cellStyle name="Procentowy 5 3 4" xfId="1056"/>
    <cellStyle name="Procentowy 5 3 4 2" xfId="1774"/>
    <cellStyle name="Procentowy 5 3 4 2 2" xfId="3213"/>
    <cellStyle name="Procentowy 5 3 4 3" xfId="2495"/>
    <cellStyle name="Procentowy 5 3 5" xfId="696"/>
    <cellStyle name="Procentowy 5 3 5 2" xfId="1414"/>
    <cellStyle name="Procentowy 5 3 5 2 2" xfId="2853"/>
    <cellStyle name="Procentowy 5 3 5 3" xfId="2135"/>
    <cellStyle name="Procentowy 5 3 6" xfId="1236"/>
    <cellStyle name="Procentowy 5 3 6 2" xfId="2675"/>
    <cellStyle name="Procentowy 5 3 7" xfId="1957"/>
    <cellStyle name="Procentowy 5 4" xfId="541"/>
    <cellStyle name="Procentowy 5 4 2" xfId="899"/>
    <cellStyle name="Procentowy 5 4 2 2" xfId="1617"/>
    <cellStyle name="Procentowy 5 4 2 2 2" xfId="3056"/>
    <cellStyle name="Procentowy 5 4 2 3" xfId="2338"/>
    <cellStyle name="Procentowy 5 4 3" xfId="1079"/>
    <cellStyle name="Procentowy 5 4 3 2" xfId="1797"/>
    <cellStyle name="Procentowy 5 4 3 2 2" xfId="3236"/>
    <cellStyle name="Procentowy 5 4 3 3" xfId="2518"/>
    <cellStyle name="Procentowy 5 4 4" xfId="719"/>
    <cellStyle name="Procentowy 5 4 4 2" xfId="1437"/>
    <cellStyle name="Procentowy 5 4 4 2 2" xfId="2876"/>
    <cellStyle name="Procentowy 5 4 4 3" xfId="2158"/>
    <cellStyle name="Procentowy 5 4 5" xfId="1259"/>
    <cellStyle name="Procentowy 5 4 5 2" xfId="2698"/>
    <cellStyle name="Procentowy 5 4 6" xfId="1980"/>
    <cellStyle name="Procentowy 5 5" xfId="610"/>
    <cellStyle name="Procentowy 5 5 2" xfId="968"/>
    <cellStyle name="Procentowy 5 5 2 2" xfId="1686"/>
    <cellStyle name="Procentowy 5 5 2 2 2" xfId="3125"/>
    <cellStyle name="Procentowy 5 5 2 3" xfId="2407"/>
    <cellStyle name="Procentowy 5 5 3" xfId="1148"/>
    <cellStyle name="Procentowy 5 5 3 2" xfId="1866"/>
    <cellStyle name="Procentowy 5 5 3 2 2" xfId="3305"/>
    <cellStyle name="Procentowy 5 5 3 3" xfId="2587"/>
    <cellStyle name="Procentowy 5 5 4" xfId="788"/>
    <cellStyle name="Procentowy 5 5 4 2" xfId="1506"/>
    <cellStyle name="Procentowy 5 5 4 2 2" xfId="2945"/>
    <cellStyle name="Procentowy 5 5 4 3" xfId="2227"/>
    <cellStyle name="Procentowy 5 5 5" xfId="1328"/>
    <cellStyle name="Procentowy 5 5 5 2" xfId="2767"/>
    <cellStyle name="Procentowy 5 5 6" xfId="2049"/>
    <cellStyle name="Procentowy 5 6" xfId="831"/>
    <cellStyle name="Procentowy 5 6 2" xfId="1549"/>
    <cellStyle name="Procentowy 5 6 2 2" xfId="2988"/>
    <cellStyle name="Procentowy 5 6 3" xfId="2270"/>
    <cellStyle name="Procentowy 5 7" xfId="1011"/>
    <cellStyle name="Procentowy 5 7 2" xfId="1729"/>
    <cellStyle name="Procentowy 5 7 2 2" xfId="3168"/>
    <cellStyle name="Procentowy 5 7 3" xfId="2450"/>
    <cellStyle name="Procentowy 5 8" xfId="651"/>
    <cellStyle name="Procentowy 5 8 2" xfId="1369"/>
    <cellStyle name="Procentowy 5 8 2 2" xfId="2808"/>
    <cellStyle name="Procentowy 5 8 3" xfId="2090"/>
    <cellStyle name="Procentowy 5 9" xfId="1191"/>
    <cellStyle name="Procentowy 5 9 2" xfId="2630"/>
    <cellStyle name="Procentowy 6" xfId="464"/>
    <cellStyle name="Procentowy 6 10" xfId="191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3" xfId="2372"/>
    <cellStyle name="Procentowy 6 2 2 3" xfId="1113"/>
    <cellStyle name="Procentowy 6 2 2 3 2" xfId="1831"/>
    <cellStyle name="Procentowy 6 2 2 3 2 2" xfId="3270"/>
    <cellStyle name="Procentowy 6 2 2 3 3" xfId="2552"/>
    <cellStyle name="Procentowy 6 2 2 4" xfId="753"/>
    <cellStyle name="Procentowy 6 2 2 4 2" xfId="1471"/>
    <cellStyle name="Procentowy 6 2 2 4 2 2" xfId="2910"/>
    <cellStyle name="Procentowy 6 2 2 4 3" xfId="2192"/>
    <cellStyle name="Procentowy 6 2 2 5" xfId="1293"/>
    <cellStyle name="Procentowy 6 2 2 5 2" xfId="2732"/>
    <cellStyle name="Procentowy 6 2 2 6" xfId="2014"/>
    <cellStyle name="Procentowy 6 2 3" xfId="644"/>
    <cellStyle name="Procentowy 6 2 3 2" xfId="1002"/>
    <cellStyle name="Procentowy 6 2 3 2 2" xfId="1720"/>
    <cellStyle name="Procentowy 6 2 3 2 2 2" xfId="3159"/>
    <cellStyle name="Procentowy 6 2 3 2 3" xfId="2441"/>
    <cellStyle name="Procentowy 6 2 3 3" xfId="1182"/>
    <cellStyle name="Procentowy 6 2 3 3 2" xfId="1900"/>
    <cellStyle name="Procentowy 6 2 3 3 2 2" xfId="3339"/>
    <cellStyle name="Procentowy 6 2 3 3 3" xfId="2621"/>
    <cellStyle name="Procentowy 6 2 3 4" xfId="822"/>
    <cellStyle name="Procentowy 6 2 3 4 2" xfId="1540"/>
    <cellStyle name="Procentowy 6 2 3 4 2 2" xfId="2979"/>
    <cellStyle name="Procentowy 6 2 3 4 3" xfId="2261"/>
    <cellStyle name="Procentowy 6 2 3 5" xfId="1362"/>
    <cellStyle name="Procentowy 6 2 3 5 2" xfId="2801"/>
    <cellStyle name="Procentowy 6 2 3 6" xfId="2083"/>
    <cellStyle name="Procentowy 6 2 4" xfId="865"/>
    <cellStyle name="Procentowy 6 2 4 2" xfId="1583"/>
    <cellStyle name="Procentowy 6 2 4 2 2" xfId="3022"/>
    <cellStyle name="Procentowy 6 2 4 3" xfId="2304"/>
    <cellStyle name="Procentowy 6 2 5" xfId="1045"/>
    <cellStyle name="Procentowy 6 2 5 2" xfId="1763"/>
    <cellStyle name="Procentowy 6 2 5 2 2" xfId="3202"/>
    <cellStyle name="Procentowy 6 2 5 3" xfId="2484"/>
    <cellStyle name="Procentowy 6 2 6" xfId="685"/>
    <cellStyle name="Procentowy 6 2 6 2" xfId="1403"/>
    <cellStyle name="Procentowy 6 2 6 2 2" xfId="2842"/>
    <cellStyle name="Procentowy 6 2 6 3" xfId="2124"/>
    <cellStyle name="Procentowy 6 2 7" xfId="1225"/>
    <cellStyle name="Procentowy 6 2 7 2" xfId="2664"/>
    <cellStyle name="Procentowy 6 2 8" xfId="194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3" xfId="2386"/>
    <cellStyle name="Procentowy 6 3 2 3" xfId="1127"/>
    <cellStyle name="Procentowy 6 3 2 3 2" xfId="1845"/>
    <cellStyle name="Procentowy 6 3 2 3 2 2" xfId="3284"/>
    <cellStyle name="Procentowy 6 3 2 3 3" xfId="2566"/>
    <cellStyle name="Procentowy 6 3 2 4" xfId="767"/>
    <cellStyle name="Procentowy 6 3 2 4 2" xfId="1485"/>
    <cellStyle name="Procentowy 6 3 2 4 2 2" xfId="2924"/>
    <cellStyle name="Procentowy 6 3 2 4 3" xfId="2206"/>
    <cellStyle name="Procentowy 6 3 2 5" xfId="1307"/>
    <cellStyle name="Procentowy 6 3 2 5 2" xfId="2746"/>
    <cellStyle name="Procentowy 6 3 2 6" xfId="2028"/>
    <cellStyle name="Procentowy 6 3 3" xfId="879"/>
    <cellStyle name="Procentowy 6 3 3 2" xfId="1597"/>
    <cellStyle name="Procentowy 6 3 3 2 2" xfId="3036"/>
    <cellStyle name="Procentowy 6 3 3 3" xfId="2318"/>
    <cellStyle name="Procentowy 6 3 4" xfId="1059"/>
    <cellStyle name="Procentowy 6 3 4 2" xfId="1777"/>
    <cellStyle name="Procentowy 6 3 4 2 2" xfId="3216"/>
    <cellStyle name="Procentowy 6 3 4 3" xfId="2498"/>
    <cellStyle name="Procentowy 6 3 5" xfId="699"/>
    <cellStyle name="Procentowy 6 3 5 2" xfId="1417"/>
    <cellStyle name="Procentowy 6 3 5 2 2" xfId="2856"/>
    <cellStyle name="Procentowy 6 3 5 3" xfId="2138"/>
    <cellStyle name="Procentowy 6 3 6" xfId="1239"/>
    <cellStyle name="Procentowy 6 3 6 2" xfId="2678"/>
    <cellStyle name="Procentowy 6 3 7" xfId="1960"/>
    <cellStyle name="Procentowy 6 4" xfId="544"/>
    <cellStyle name="Procentowy 6 4 2" xfId="902"/>
    <cellStyle name="Procentowy 6 4 2 2" xfId="1620"/>
    <cellStyle name="Procentowy 6 4 2 2 2" xfId="3059"/>
    <cellStyle name="Procentowy 6 4 2 3" xfId="2341"/>
    <cellStyle name="Procentowy 6 4 3" xfId="1082"/>
    <cellStyle name="Procentowy 6 4 3 2" xfId="1800"/>
    <cellStyle name="Procentowy 6 4 3 2 2" xfId="3239"/>
    <cellStyle name="Procentowy 6 4 3 3" xfId="2521"/>
    <cellStyle name="Procentowy 6 4 4" xfId="722"/>
    <cellStyle name="Procentowy 6 4 4 2" xfId="1440"/>
    <cellStyle name="Procentowy 6 4 4 2 2" xfId="2879"/>
    <cellStyle name="Procentowy 6 4 4 3" xfId="2161"/>
    <cellStyle name="Procentowy 6 4 5" xfId="1262"/>
    <cellStyle name="Procentowy 6 4 5 2" xfId="2701"/>
    <cellStyle name="Procentowy 6 4 6" xfId="1983"/>
    <cellStyle name="Procentowy 6 5" xfId="613"/>
    <cellStyle name="Procentowy 6 5 2" xfId="971"/>
    <cellStyle name="Procentowy 6 5 2 2" xfId="1689"/>
    <cellStyle name="Procentowy 6 5 2 2 2" xfId="3128"/>
    <cellStyle name="Procentowy 6 5 2 3" xfId="2410"/>
    <cellStyle name="Procentowy 6 5 3" xfId="1151"/>
    <cellStyle name="Procentowy 6 5 3 2" xfId="1869"/>
    <cellStyle name="Procentowy 6 5 3 2 2" xfId="3308"/>
    <cellStyle name="Procentowy 6 5 3 3" xfId="2590"/>
    <cellStyle name="Procentowy 6 5 4" xfId="791"/>
    <cellStyle name="Procentowy 6 5 4 2" xfId="1509"/>
    <cellStyle name="Procentowy 6 5 4 2 2" xfId="2948"/>
    <cellStyle name="Procentowy 6 5 4 3" xfId="2230"/>
    <cellStyle name="Procentowy 6 5 5" xfId="1331"/>
    <cellStyle name="Procentowy 6 5 5 2" xfId="2770"/>
    <cellStyle name="Procentowy 6 5 6" xfId="2052"/>
    <cellStyle name="Procentowy 6 6" xfId="834"/>
    <cellStyle name="Procentowy 6 6 2" xfId="1552"/>
    <cellStyle name="Procentowy 6 6 2 2" xfId="2991"/>
    <cellStyle name="Procentowy 6 6 3" xfId="2273"/>
    <cellStyle name="Procentowy 6 7" xfId="1014"/>
    <cellStyle name="Procentowy 6 7 2" xfId="1732"/>
    <cellStyle name="Procentowy 6 7 2 2" xfId="3171"/>
    <cellStyle name="Procentowy 6 7 3" xfId="2453"/>
    <cellStyle name="Procentowy 6 8" xfId="654"/>
    <cellStyle name="Procentowy 6 8 2" xfId="1372"/>
    <cellStyle name="Procentowy 6 8 2 2" xfId="2811"/>
    <cellStyle name="Procentowy 6 8 3" xfId="2093"/>
    <cellStyle name="Procentowy 6 9" xfId="1194"/>
    <cellStyle name="Procentowy 6 9 2" xfId="2633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3" xfId="2388"/>
    <cellStyle name="Procentowy 7 2 2 3" xfId="1129"/>
    <cellStyle name="Procentowy 7 2 2 3 2" xfId="1847"/>
    <cellStyle name="Procentowy 7 2 2 3 2 2" xfId="3286"/>
    <cellStyle name="Procentowy 7 2 2 3 3" xfId="2568"/>
    <cellStyle name="Procentowy 7 2 2 4" xfId="769"/>
    <cellStyle name="Procentowy 7 2 2 4 2" xfId="1487"/>
    <cellStyle name="Procentowy 7 2 2 4 2 2" xfId="2926"/>
    <cellStyle name="Procentowy 7 2 2 4 3" xfId="2208"/>
    <cellStyle name="Procentowy 7 2 2 5" xfId="1309"/>
    <cellStyle name="Procentowy 7 2 2 5 2" xfId="2748"/>
    <cellStyle name="Procentowy 7 2 2 6" xfId="2030"/>
    <cellStyle name="Procentowy 7 2 3" xfId="881"/>
    <cellStyle name="Procentowy 7 2 3 2" xfId="1599"/>
    <cellStyle name="Procentowy 7 2 3 2 2" xfId="3038"/>
    <cellStyle name="Procentowy 7 2 3 3" xfId="2320"/>
    <cellStyle name="Procentowy 7 2 4" xfId="1061"/>
    <cellStyle name="Procentowy 7 2 4 2" xfId="1779"/>
    <cellStyle name="Procentowy 7 2 4 2 2" xfId="3218"/>
    <cellStyle name="Procentowy 7 2 4 3" xfId="2500"/>
    <cellStyle name="Procentowy 7 2 5" xfId="701"/>
    <cellStyle name="Procentowy 7 2 5 2" xfId="1419"/>
    <cellStyle name="Procentowy 7 2 5 2 2" xfId="2858"/>
    <cellStyle name="Procentowy 7 2 5 3" xfId="2140"/>
    <cellStyle name="Procentowy 7 2 6" xfId="1241"/>
    <cellStyle name="Procentowy 7 2 6 2" xfId="2680"/>
    <cellStyle name="Procentowy 7 2 7" xfId="1962"/>
    <cellStyle name="Procentowy 7 3" xfId="546"/>
    <cellStyle name="Procentowy 7 3 2" xfId="904"/>
    <cellStyle name="Procentowy 7 3 2 2" xfId="1622"/>
    <cellStyle name="Procentowy 7 3 2 2 2" xfId="3061"/>
    <cellStyle name="Procentowy 7 3 2 3" xfId="2343"/>
    <cellStyle name="Procentowy 7 3 3" xfId="1084"/>
    <cellStyle name="Procentowy 7 3 3 2" xfId="1802"/>
    <cellStyle name="Procentowy 7 3 3 2 2" xfId="3241"/>
    <cellStyle name="Procentowy 7 3 3 3" xfId="2523"/>
    <cellStyle name="Procentowy 7 3 4" xfId="724"/>
    <cellStyle name="Procentowy 7 3 4 2" xfId="1442"/>
    <cellStyle name="Procentowy 7 3 4 2 2" xfId="2881"/>
    <cellStyle name="Procentowy 7 3 4 3" xfId="2163"/>
    <cellStyle name="Procentowy 7 3 5" xfId="1264"/>
    <cellStyle name="Procentowy 7 3 5 2" xfId="2703"/>
    <cellStyle name="Procentowy 7 3 6" xfId="1985"/>
    <cellStyle name="Procentowy 7 4" xfId="615"/>
    <cellStyle name="Procentowy 7 4 2" xfId="973"/>
    <cellStyle name="Procentowy 7 4 2 2" xfId="1691"/>
    <cellStyle name="Procentowy 7 4 2 2 2" xfId="3130"/>
    <cellStyle name="Procentowy 7 4 2 3" xfId="2412"/>
    <cellStyle name="Procentowy 7 4 3" xfId="1153"/>
    <cellStyle name="Procentowy 7 4 3 2" xfId="1871"/>
    <cellStyle name="Procentowy 7 4 3 2 2" xfId="3310"/>
    <cellStyle name="Procentowy 7 4 3 3" xfId="2592"/>
    <cellStyle name="Procentowy 7 4 4" xfId="793"/>
    <cellStyle name="Procentowy 7 4 4 2" xfId="1511"/>
    <cellStyle name="Procentowy 7 4 4 2 2" xfId="2950"/>
    <cellStyle name="Procentowy 7 4 4 3" xfId="2232"/>
    <cellStyle name="Procentowy 7 4 5" xfId="1333"/>
    <cellStyle name="Procentowy 7 4 5 2" xfId="2772"/>
    <cellStyle name="Procentowy 7 4 6" xfId="2054"/>
    <cellStyle name="Procentowy 7 5" xfId="836"/>
    <cellStyle name="Procentowy 7 5 2" xfId="1554"/>
    <cellStyle name="Procentowy 7 5 2 2" xfId="2993"/>
    <cellStyle name="Procentowy 7 5 3" xfId="2275"/>
    <cellStyle name="Procentowy 7 6" xfId="1016"/>
    <cellStyle name="Procentowy 7 6 2" xfId="1734"/>
    <cellStyle name="Procentowy 7 6 2 2" xfId="3173"/>
    <cellStyle name="Procentowy 7 6 3" xfId="2455"/>
    <cellStyle name="Procentowy 7 7" xfId="656"/>
    <cellStyle name="Procentowy 7 7 2" xfId="1374"/>
    <cellStyle name="Procentowy 7 7 2 2" xfId="2813"/>
    <cellStyle name="Procentowy 7 7 3" xfId="2095"/>
    <cellStyle name="Procentowy 7 8" xfId="1196"/>
    <cellStyle name="Procentowy 7 8 2" xfId="2635"/>
    <cellStyle name="Procentowy 7 9" xfId="1917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3" xfId="2391"/>
    <cellStyle name="Procentowy 8 2 2 3" xfId="1132"/>
    <cellStyle name="Procentowy 8 2 2 3 2" xfId="1850"/>
    <cellStyle name="Procentowy 8 2 2 3 2 2" xfId="3289"/>
    <cellStyle name="Procentowy 8 2 2 3 3" xfId="2571"/>
    <cellStyle name="Procentowy 8 2 2 4" xfId="772"/>
    <cellStyle name="Procentowy 8 2 2 4 2" xfId="1490"/>
    <cellStyle name="Procentowy 8 2 2 4 2 2" xfId="2929"/>
    <cellStyle name="Procentowy 8 2 2 4 3" xfId="2211"/>
    <cellStyle name="Procentowy 8 2 2 5" xfId="1312"/>
    <cellStyle name="Procentowy 8 2 2 5 2" xfId="2751"/>
    <cellStyle name="Procentowy 8 2 2 6" xfId="2033"/>
    <cellStyle name="Procentowy 8 2 3" xfId="884"/>
    <cellStyle name="Procentowy 8 2 3 2" xfId="1602"/>
    <cellStyle name="Procentowy 8 2 3 2 2" xfId="3041"/>
    <cellStyle name="Procentowy 8 2 3 3" xfId="2323"/>
    <cellStyle name="Procentowy 8 2 4" xfId="1064"/>
    <cellStyle name="Procentowy 8 2 4 2" xfId="1782"/>
    <cellStyle name="Procentowy 8 2 4 2 2" xfId="3221"/>
    <cellStyle name="Procentowy 8 2 4 3" xfId="2503"/>
    <cellStyle name="Procentowy 8 2 5" xfId="704"/>
    <cellStyle name="Procentowy 8 2 5 2" xfId="1422"/>
    <cellStyle name="Procentowy 8 2 5 2 2" xfId="2861"/>
    <cellStyle name="Procentowy 8 2 5 3" xfId="2143"/>
    <cellStyle name="Procentowy 8 2 6" xfId="1244"/>
    <cellStyle name="Procentowy 8 2 6 2" xfId="2683"/>
    <cellStyle name="Procentowy 8 2 7" xfId="1965"/>
    <cellStyle name="Procentowy 8 3" xfId="549"/>
    <cellStyle name="Procentowy 8 3 2" xfId="907"/>
    <cellStyle name="Procentowy 8 3 2 2" xfId="1625"/>
    <cellStyle name="Procentowy 8 3 2 2 2" xfId="3064"/>
    <cellStyle name="Procentowy 8 3 2 3" xfId="2346"/>
    <cellStyle name="Procentowy 8 3 3" xfId="1087"/>
    <cellStyle name="Procentowy 8 3 3 2" xfId="1805"/>
    <cellStyle name="Procentowy 8 3 3 2 2" xfId="3244"/>
    <cellStyle name="Procentowy 8 3 3 3" xfId="2526"/>
    <cellStyle name="Procentowy 8 3 4" xfId="727"/>
    <cellStyle name="Procentowy 8 3 4 2" xfId="1445"/>
    <cellStyle name="Procentowy 8 3 4 2 2" xfId="2884"/>
    <cellStyle name="Procentowy 8 3 4 3" xfId="2166"/>
    <cellStyle name="Procentowy 8 3 5" xfId="1267"/>
    <cellStyle name="Procentowy 8 3 5 2" xfId="2706"/>
    <cellStyle name="Procentowy 8 3 6" xfId="1988"/>
    <cellStyle name="Procentowy 8 4" xfId="618"/>
    <cellStyle name="Procentowy 8 4 2" xfId="976"/>
    <cellStyle name="Procentowy 8 4 2 2" xfId="1694"/>
    <cellStyle name="Procentowy 8 4 2 2 2" xfId="3133"/>
    <cellStyle name="Procentowy 8 4 2 3" xfId="2415"/>
    <cellStyle name="Procentowy 8 4 3" xfId="1156"/>
    <cellStyle name="Procentowy 8 4 3 2" xfId="1874"/>
    <cellStyle name="Procentowy 8 4 3 2 2" xfId="3313"/>
    <cellStyle name="Procentowy 8 4 3 3" xfId="2595"/>
    <cellStyle name="Procentowy 8 4 4" xfId="796"/>
    <cellStyle name="Procentowy 8 4 4 2" xfId="1514"/>
    <cellStyle name="Procentowy 8 4 4 2 2" xfId="2953"/>
    <cellStyle name="Procentowy 8 4 4 3" xfId="2235"/>
    <cellStyle name="Procentowy 8 4 5" xfId="1336"/>
    <cellStyle name="Procentowy 8 4 5 2" xfId="2775"/>
    <cellStyle name="Procentowy 8 4 6" xfId="2057"/>
    <cellStyle name="Procentowy 8 5" xfId="839"/>
    <cellStyle name="Procentowy 8 5 2" xfId="1557"/>
    <cellStyle name="Procentowy 8 5 2 2" xfId="2996"/>
    <cellStyle name="Procentowy 8 5 3" xfId="2278"/>
    <cellStyle name="Procentowy 8 6" xfId="1019"/>
    <cellStyle name="Procentowy 8 6 2" xfId="1737"/>
    <cellStyle name="Procentowy 8 6 2 2" xfId="3176"/>
    <cellStyle name="Procentowy 8 6 3" xfId="2458"/>
    <cellStyle name="Procentowy 8 7" xfId="659"/>
    <cellStyle name="Procentowy 8 7 2" xfId="1377"/>
    <cellStyle name="Procentowy 8 7 2 2" xfId="2816"/>
    <cellStyle name="Procentowy 8 7 3" xfId="2098"/>
    <cellStyle name="Procentowy 8 8" xfId="1199"/>
    <cellStyle name="Procentowy 8 8 2" xfId="2638"/>
    <cellStyle name="Procentowy 8 9" xfId="1920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3" xfId="2393"/>
    <cellStyle name="Procentowy 9 2 2 3" xfId="1134"/>
    <cellStyle name="Procentowy 9 2 2 3 2" xfId="1852"/>
    <cellStyle name="Procentowy 9 2 2 3 2 2" xfId="3291"/>
    <cellStyle name="Procentowy 9 2 2 3 3" xfId="2573"/>
    <cellStyle name="Procentowy 9 2 2 4" xfId="774"/>
    <cellStyle name="Procentowy 9 2 2 4 2" xfId="1492"/>
    <cellStyle name="Procentowy 9 2 2 4 2 2" xfId="2931"/>
    <cellStyle name="Procentowy 9 2 2 4 3" xfId="2213"/>
    <cellStyle name="Procentowy 9 2 2 5" xfId="1314"/>
    <cellStyle name="Procentowy 9 2 2 5 2" xfId="2753"/>
    <cellStyle name="Procentowy 9 2 2 6" xfId="2035"/>
    <cellStyle name="Procentowy 9 2 3" xfId="886"/>
    <cellStyle name="Procentowy 9 2 3 2" xfId="1604"/>
    <cellStyle name="Procentowy 9 2 3 2 2" xfId="3043"/>
    <cellStyle name="Procentowy 9 2 3 3" xfId="2325"/>
    <cellStyle name="Procentowy 9 2 4" xfId="1066"/>
    <cellStyle name="Procentowy 9 2 4 2" xfId="1784"/>
    <cellStyle name="Procentowy 9 2 4 2 2" xfId="3223"/>
    <cellStyle name="Procentowy 9 2 4 3" xfId="2505"/>
    <cellStyle name="Procentowy 9 2 5" xfId="706"/>
    <cellStyle name="Procentowy 9 2 5 2" xfId="1424"/>
    <cellStyle name="Procentowy 9 2 5 2 2" xfId="2863"/>
    <cellStyle name="Procentowy 9 2 5 3" xfId="2145"/>
    <cellStyle name="Procentowy 9 2 6" xfId="1246"/>
    <cellStyle name="Procentowy 9 2 6 2" xfId="2685"/>
    <cellStyle name="Procentowy 9 2 7" xfId="1967"/>
    <cellStyle name="Procentowy 9 3" xfId="551"/>
    <cellStyle name="Procentowy 9 3 2" xfId="909"/>
    <cellStyle name="Procentowy 9 3 2 2" xfId="1627"/>
    <cellStyle name="Procentowy 9 3 2 2 2" xfId="3066"/>
    <cellStyle name="Procentowy 9 3 2 3" xfId="2348"/>
    <cellStyle name="Procentowy 9 3 3" xfId="1089"/>
    <cellStyle name="Procentowy 9 3 3 2" xfId="1807"/>
    <cellStyle name="Procentowy 9 3 3 2 2" xfId="3246"/>
    <cellStyle name="Procentowy 9 3 3 3" xfId="2528"/>
    <cellStyle name="Procentowy 9 3 4" xfId="729"/>
    <cellStyle name="Procentowy 9 3 4 2" xfId="1447"/>
    <cellStyle name="Procentowy 9 3 4 2 2" xfId="2886"/>
    <cellStyle name="Procentowy 9 3 4 3" xfId="2168"/>
    <cellStyle name="Procentowy 9 3 5" xfId="1269"/>
    <cellStyle name="Procentowy 9 3 5 2" xfId="2708"/>
    <cellStyle name="Procentowy 9 3 6" xfId="1990"/>
    <cellStyle name="Procentowy 9 4" xfId="620"/>
    <cellStyle name="Procentowy 9 4 2" xfId="978"/>
    <cellStyle name="Procentowy 9 4 2 2" xfId="1696"/>
    <cellStyle name="Procentowy 9 4 2 2 2" xfId="3135"/>
    <cellStyle name="Procentowy 9 4 2 3" xfId="2417"/>
    <cellStyle name="Procentowy 9 4 3" xfId="1158"/>
    <cellStyle name="Procentowy 9 4 3 2" xfId="1876"/>
    <cellStyle name="Procentowy 9 4 3 2 2" xfId="3315"/>
    <cellStyle name="Procentowy 9 4 3 3" xfId="2597"/>
    <cellStyle name="Procentowy 9 4 4" xfId="798"/>
    <cellStyle name="Procentowy 9 4 4 2" xfId="1516"/>
    <cellStyle name="Procentowy 9 4 4 2 2" xfId="2955"/>
    <cellStyle name="Procentowy 9 4 4 3" xfId="2237"/>
    <cellStyle name="Procentowy 9 4 5" xfId="1338"/>
    <cellStyle name="Procentowy 9 4 5 2" xfId="2777"/>
    <cellStyle name="Procentowy 9 4 6" xfId="2059"/>
    <cellStyle name="Procentowy 9 5" xfId="841"/>
    <cellStyle name="Procentowy 9 5 2" xfId="1559"/>
    <cellStyle name="Procentowy 9 5 2 2" xfId="2998"/>
    <cellStyle name="Procentowy 9 5 3" xfId="2280"/>
    <cellStyle name="Procentowy 9 6" xfId="1021"/>
    <cellStyle name="Procentowy 9 6 2" xfId="1739"/>
    <cellStyle name="Procentowy 9 6 2 2" xfId="3178"/>
    <cellStyle name="Procentowy 9 6 3" xfId="2460"/>
    <cellStyle name="Procentowy 9 7" xfId="661"/>
    <cellStyle name="Procentowy 9 7 2" xfId="1379"/>
    <cellStyle name="Procentowy 9 7 2 2" xfId="2818"/>
    <cellStyle name="Procentowy 9 7 3" xfId="2100"/>
    <cellStyle name="Procentowy 9 8" xfId="1201"/>
    <cellStyle name="Procentowy 9 8 2" xfId="264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3" xfId="2365"/>
    <cellStyle name="Walutowy 2 2 2 3" xfId="1106"/>
    <cellStyle name="Walutowy 2 2 2 3 2" xfId="1824"/>
    <cellStyle name="Walutowy 2 2 2 3 2 2" xfId="3263"/>
    <cellStyle name="Walutowy 2 2 2 3 3" xfId="2545"/>
    <cellStyle name="Walutowy 2 2 2 4" xfId="746"/>
    <cellStyle name="Walutowy 2 2 2 4 2" xfId="1464"/>
    <cellStyle name="Walutowy 2 2 2 4 2 2" xfId="2903"/>
    <cellStyle name="Walutowy 2 2 2 4 3" xfId="2185"/>
    <cellStyle name="Walutowy 2 2 2 5" xfId="1286"/>
    <cellStyle name="Walutowy 2 2 2 5 2" xfId="2725"/>
    <cellStyle name="Walutowy 2 2 2 6" xfId="2007"/>
    <cellStyle name="Walutowy 2 2 3" xfId="637"/>
    <cellStyle name="Walutowy 2 2 3 2" xfId="995"/>
    <cellStyle name="Walutowy 2 2 3 2 2" xfId="1713"/>
    <cellStyle name="Walutowy 2 2 3 2 2 2" xfId="3152"/>
    <cellStyle name="Walutowy 2 2 3 2 3" xfId="2434"/>
    <cellStyle name="Walutowy 2 2 3 3" xfId="1175"/>
    <cellStyle name="Walutowy 2 2 3 3 2" xfId="1893"/>
    <cellStyle name="Walutowy 2 2 3 3 2 2" xfId="3332"/>
    <cellStyle name="Walutowy 2 2 3 3 3" xfId="2614"/>
    <cellStyle name="Walutowy 2 2 3 4" xfId="815"/>
    <cellStyle name="Walutowy 2 2 3 4 2" xfId="1533"/>
    <cellStyle name="Walutowy 2 2 3 4 2 2" xfId="2972"/>
    <cellStyle name="Walutowy 2 2 3 4 3" xfId="2254"/>
    <cellStyle name="Walutowy 2 2 3 5" xfId="1355"/>
    <cellStyle name="Walutowy 2 2 3 5 2" xfId="2794"/>
    <cellStyle name="Walutowy 2 2 3 6" xfId="2076"/>
    <cellStyle name="Walutowy 2 2 4" xfId="858"/>
    <cellStyle name="Walutowy 2 2 4 2" xfId="1576"/>
    <cellStyle name="Walutowy 2 2 4 2 2" xfId="3015"/>
    <cellStyle name="Walutowy 2 2 4 3" xfId="2297"/>
    <cellStyle name="Walutowy 2 2 5" xfId="1038"/>
    <cellStyle name="Walutowy 2 2 5 2" xfId="1756"/>
    <cellStyle name="Walutowy 2 2 5 2 2" xfId="3195"/>
    <cellStyle name="Walutowy 2 2 5 3" xfId="2477"/>
    <cellStyle name="Walutowy 2 2 6" xfId="678"/>
    <cellStyle name="Walutowy 2 2 6 2" xfId="1396"/>
    <cellStyle name="Walutowy 2 2 6 2 2" xfId="2835"/>
    <cellStyle name="Walutowy 2 2 6 3" xfId="2117"/>
    <cellStyle name="Walutowy 2 2 7" xfId="1218"/>
    <cellStyle name="Walutowy 2 2 7 2" xfId="2657"/>
    <cellStyle name="Walutowy 2 2 8" xfId="193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3" xfId="2379"/>
    <cellStyle name="Walutowy 2 3 2 3" xfId="1120"/>
    <cellStyle name="Walutowy 2 3 2 3 2" xfId="1838"/>
    <cellStyle name="Walutowy 2 3 2 3 2 2" xfId="3277"/>
    <cellStyle name="Walutowy 2 3 2 3 3" xfId="2559"/>
    <cellStyle name="Walutowy 2 3 2 4" xfId="760"/>
    <cellStyle name="Walutowy 2 3 2 4 2" xfId="1478"/>
    <cellStyle name="Walutowy 2 3 2 4 2 2" xfId="2917"/>
    <cellStyle name="Walutowy 2 3 2 4 3" xfId="2199"/>
    <cellStyle name="Walutowy 2 3 2 5" xfId="1300"/>
    <cellStyle name="Walutowy 2 3 2 5 2" xfId="2739"/>
    <cellStyle name="Walutowy 2 3 2 6" xfId="2021"/>
    <cellStyle name="Walutowy 2 3 3" xfId="872"/>
    <cellStyle name="Walutowy 2 3 3 2" xfId="1590"/>
    <cellStyle name="Walutowy 2 3 3 2 2" xfId="3029"/>
    <cellStyle name="Walutowy 2 3 3 3" xfId="2311"/>
    <cellStyle name="Walutowy 2 3 4" xfId="1052"/>
    <cellStyle name="Walutowy 2 3 4 2" xfId="1770"/>
    <cellStyle name="Walutowy 2 3 4 2 2" xfId="3209"/>
    <cellStyle name="Walutowy 2 3 4 3" xfId="2491"/>
    <cellStyle name="Walutowy 2 3 5" xfId="692"/>
    <cellStyle name="Walutowy 2 3 5 2" xfId="1410"/>
    <cellStyle name="Walutowy 2 3 5 2 2" xfId="2849"/>
    <cellStyle name="Walutowy 2 3 5 3" xfId="2131"/>
    <cellStyle name="Walutowy 2 3 6" xfId="1232"/>
    <cellStyle name="Walutowy 2 3 6 2" xfId="2671"/>
    <cellStyle name="Walutowy 2 3 7" xfId="1953"/>
    <cellStyle name="Walutowy 2 4" xfId="537"/>
    <cellStyle name="Walutowy 2 4 2" xfId="895"/>
    <cellStyle name="Walutowy 2 4 2 2" xfId="1613"/>
    <cellStyle name="Walutowy 2 4 2 2 2" xfId="3052"/>
    <cellStyle name="Walutowy 2 4 2 3" xfId="2334"/>
    <cellStyle name="Walutowy 2 4 3" xfId="1075"/>
    <cellStyle name="Walutowy 2 4 3 2" xfId="1793"/>
    <cellStyle name="Walutowy 2 4 3 2 2" xfId="3232"/>
    <cellStyle name="Walutowy 2 4 3 3" xfId="2514"/>
    <cellStyle name="Walutowy 2 4 4" xfId="715"/>
    <cellStyle name="Walutowy 2 4 4 2" xfId="1433"/>
    <cellStyle name="Walutowy 2 4 4 2 2" xfId="2872"/>
    <cellStyle name="Walutowy 2 4 4 3" xfId="2154"/>
    <cellStyle name="Walutowy 2 4 5" xfId="1255"/>
    <cellStyle name="Walutowy 2 4 5 2" xfId="2694"/>
    <cellStyle name="Walutowy 2 4 6" xfId="1976"/>
    <cellStyle name="Walutowy 2 5" xfId="606"/>
    <cellStyle name="Walutowy 2 5 2" xfId="964"/>
    <cellStyle name="Walutowy 2 5 2 2" xfId="1682"/>
    <cellStyle name="Walutowy 2 5 2 2 2" xfId="3121"/>
    <cellStyle name="Walutowy 2 5 2 3" xfId="2403"/>
    <cellStyle name="Walutowy 2 5 3" xfId="1144"/>
    <cellStyle name="Walutowy 2 5 3 2" xfId="1862"/>
    <cellStyle name="Walutowy 2 5 3 2 2" xfId="3301"/>
    <cellStyle name="Walutowy 2 5 3 3" xfId="2583"/>
    <cellStyle name="Walutowy 2 5 4" xfId="784"/>
    <cellStyle name="Walutowy 2 5 4 2" xfId="1502"/>
    <cellStyle name="Walutowy 2 5 4 2 2" xfId="2941"/>
    <cellStyle name="Walutowy 2 5 4 3" xfId="2223"/>
    <cellStyle name="Walutowy 2 5 5" xfId="1324"/>
    <cellStyle name="Walutowy 2 5 5 2" xfId="2763"/>
    <cellStyle name="Walutowy 2 5 6" xfId="2045"/>
    <cellStyle name="Walutowy 2 6" xfId="827"/>
    <cellStyle name="Walutowy 2 6 2" xfId="1545"/>
    <cellStyle name="Walutowy 2 6 2 2" xfId="2984"/>
    <cellStyle name="Walutowy 2 6 3" xfId="2266"/>
    <cellStyle name="Walutowy 2 7" xfId="1007"/>
    <cellStyle name="Walutowy 2 7 2" xfId="1725"/>
    <cellStyle name="Walutowy 2 7 2 2" xfId="3164"/>
    <cellStyle name="Walutowy 2 7 3" xfId="2446"/>
    <cellStyle name="Walutowy 2 8" xfId="647"/>
    <cellStyle name="Walutowy 2 8 2" xfId="1365"/>
    <cellStyle name="Walutowy 2 8 2 2" xfId="2804"/>
    <cellStyle name="Walutowy 2 8 3" xfId="2086"/>
    <cellStyle name="Walutowy 2 9" xfId="1187"/>
    <cellStyle name="Walutowy 2 9 2" xfId="2626"/>
    <cellStyle name="Waluty [0]" xfId="440"/>
    <cellStyle name="Waluty [0] 10" xfId="190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3" xfId="2366"/>
    <cellStyle name="Waluty [0] 2 2 3" xfId="1107"/>
    <cellStyle name="Waluty [0] 2 2 3 2" xfId="1825"/>
    <cellStyle name="Waluty [0] 2 2 3 2 2" xfId="3264"/>
    <cellStyle name="Waluty [0] 2 2 3 3" xfId="2546"/>
    <cellStyle name="Waluty [0] 2 2 4" xfId="747"/>
    <cellStyle name="Waluty [0] 2 2 4 2" xfId="1465"/>
    <cellStyle name="Waluty [0] 2 2 4 2 2" xfId="2904"/>
    <cellStyle name="Waluty [0] 2 2 4 3" xfId="2186"/>
    <cellStyle name="Waluty [0] 2 2 5" xfId="1287"/>
    <cellStyle name="Waluty [0] 2 2 5 2" xfId="2726"/>
    <cellStyle name="Waluty [0] 2 2 6" xfId="2008"/>
    <cellStyle name="Waluty [0] 2 3" xfId="638"/>
    <cellStyle name="Waluty [0] 2 3 2" xfId="996"/>
    <cellStyle name="Waluty [0] 2 3 2 2" xfId="1714"/>
    <cellStyle name="Waluty [0] 2 3 2 2 2" xfId="3153"/>
    <cellStyle name="Waluty [0] 2 3 2 3" xfId="2435"/>
    <cellStyle name="Waluty [0] 2 3 3" xfId="1176"/>
    <cellStyle name="Waluty [0] 2 3 3 2" xfId="1894"/>
    <cellStyle name="Waluty [0] 2 3 3 2 2" xfId="3333"/>
    <cellStyle name="Waluty [0] 2 3 3 3" xfId="2615"/>
    <cellStyle name="Waluty [0] 2 3 4" xfId="816"/>
    <cellStyle name="Waluty [0] 2 3 4 2" xfId="1534"/>
    <cellStyle name="Waluty [0] 2 3 4 2 2" xfId="2973"/>
    <cellStyle name="Waluty [0] 2 3 4 3" xfId="2255"/>
    <cellStyle name="Waluty [0] 2 3 5" xfId="1356"/>
    <cellStyle name="Waluty [0] 2 3 5 2" xfId="2795"/>
    <cellStyle name="Waluty [0] 2 3 6" xfId="2077"/>
    <cellStyle name="Waluty [0] 2 4" xfId="859"/>
    <cellStyle name="Waluty [0] 2 4 2" xfId="1577"/>
    <cellStyle name="Waluty [0] 2 4 2 2" xfId="3016"/>
    <cellStyle name="Waluty [0] 2 4 3" xfId="2298"/>
    <cellStyle name="Waluty [0] 2 5" xfId="1039"/>
    <cellStyle name="Waluty [0] 2 5 2" xfId="1757"/>
    <cellStyle name="Waluty [0] 2 5 2 2" xfId="3196"/>
    <cellStyle name="Waluty [0] 2 5 3" xfId="2478"/>
    <cellStyle name="Waluty [0] 2 6" xfId="679"/>
    <cellStyle name="Waluty [0] 2 6 2" xfId="1397"/>
    <cellStyle name="Waluty [0] 2 6 2 2" xfId="2836"/>
    <cellStyle name="Waluty [0] 2 6 3" xfId="2118"/>
    <cellStyle name="Waluty [0] 2 7" xfId="1219"/>
    <cellStyle name="Waluty [0] 2 7 2" xfId="2658"/>
    <cellStyle name="Waluty [0] 2 8" xfId="194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3" xfId="2380"/>
    <cellStyle name="Waluty [0] 3 2 3" xfId="1121"/>
    <cellStyle name="Waluty [0] 3 2 3 2" xfId="1839"/>
    <cellStyle name="Waluty [0] 3 2 3 2 2" xfId="3278"/>
    <cellStyle name="Waluty [0] 3 2 3 3" xfId="2560"/>
    <cellStyle name="Waluty [0] 3 2 4" xfId="761"/>
    <cellStyle name="Waluty [0] 3 2 4 2" xfId="1479"/>
    <cellStyle name="Waluty [0] 3 2 4 2 2" xfId="2918"/>
    <cellStyle name="Waluty [0] 3 2 4 3" xfId="2200"/>
    <cellStyle name="Waluty [0] 3 2 5" xfId="1301"/>
    <cellStyle name="Waluty [0] 3 2 5 2" xfId="2740"/>
    <cellStyle name="Waluty [0] 3 2 6" xfId="2022"/>
    <cellStyle name="Waluty [0] 3 3" xfId="873"/>
    <cellStyle name="Waluty [0] 3 3 2" xfId="1591"/>
    <cellStyle name="Waluty [0] 3 3 2 2" xfId="3030"/>
    <cellStyle name="Waluty [0] 3 3 3" xfId="2312"/>
    <cellStyle name="Waluty [0] 3 4" xfId="1053"/>
    <cellStyle name="Waluty [0] 3 4 2" xfId="1771"/>
    <cellStyle name="Waluty [0] 3 4 2 2" xfId="3210"/>
    <cellStyle name="Waluty [0] 3 4 3" xfId="2492"/>
    <cellStyle name="Waluty [0] 3 5" xfId="693"/>
    <cellStyle name="Waluty [0] 3 5 2" xfId="1411"/>
    <cellStyle name="Waluty [0] 3 5 2 2" xfId="2850"/>
    <cellStyle name="Waluty [0] 3 5 3" xfId="2132"/>
    <cellStyle name="Waluty [0] 3 6" xfId="1233"/>
    <cellStyle name="Waluty [0] 3 6 2" xfId="2672"/>
    <cellStyle name="Waluty [0] 3 7" xfId="1954"/>
    <cellStyle name="Waluty [0] 4" xfId="538"/>
    <cellStyle name="Waluty [0] 4 2" xfId="896"/>
    <cellStyle name="Waluty [0] 4 2 2" xfId="1614"/>
    <cellStyle name="Waluty [0] 4 2 2 2" xfId="3053"/>
    <cellStyle name="Waluty [0] 4 2 3" xfId="2335"/>
    <cellStyle name="Waluty [0] 4 3" xfId="1076"/>
    <cellStyle name="Waluty [0] 4 3 2" xfId="1794"/>
    <cellStyle name="Waluty [0] 4 3 2 2" xfId="3233"/>
    <cellStyle name="Waluty [0] 4 3 3" xfId="2515"/>
    <cellStyle name="Waluty [0] 4 4" xfId="716"/>
    <cellStyle name="Waluty [0] 4 4 2" xfId="1434"/>
    <cellStyle name="Waluty [0] 4 4 2 2" xfId="2873"/>
    <cellStyle name="Waluty [0] 4 4 3" xfId="2155"/>
    <cellStyle name="Waluty [0] 4 5" xfId="1256"/>
    <cellStyle name="Waluty [0] 4 5 2" xfId="2695"/>
    <cellStyle name="Waluty [0] 4 6" xfId="1977"/>
    <cellStyle name="Waluty [0] 5" xfId="607"/>
    <cellStyle name="Waluty [0] 5 2" xfId="965"/>
    <cellStyle name="Waluty [0] 5 2 2" xfId="1683"/>
    <cellStyle name="Waluty [0] 5 2 2 2" xfId="3122"/>
    <cellStyle name="Waluty [0] 5 2 3" xfId="2404"/>
    <cellStyle name="Waluty [0] 5 3" xfId="1145"/>
    <cellStyle name="Waluty [0] 5 3 2" xfId="1863"/>
    <cellStyle name="Waluty [0] 5 3 2 2" xfId="3302"/>
    <cellStyle name="Waluty [0] 5 3 3" xfId="2584"/>
    <cellStyle name="Waluty [0] 5 4" xfId="785"/>
    <cellStyle name="Waluty [0] 5 4 2" xfId="1503"/>
    <cellStyle name="Waluty [0] 5 4 2 2" xfId="2942"/>
    <cellStyle name="Waluty [0] 5 4 3" xfId="2224"/>
    <cellStyle name="Waluty [0] 5 5" xfId="1325"/>
    <cellStyle name="Waluty [0] 5 5 2" xfId="2764"/>
    <cellStyle name="Waluty [0] 5 6" xfId="2046"/>
    <cellStyle name="Waluty [0] 6" xfId="828"/>
    <cellStyle name="Waluty [0] 6 2" xfId="1546"/>
    <cellStyle name="Waluty [0] 6 2 2" xfId="2985"/>
    <cellStyle name="Waluty [0] 6 3" xfId="2267"/>
    <cellStyle name="Waluty [0] 7" xfId="1008"/>
    <cellStyle name="Waluty [0] 7 2" xfId="1726"/>
    <cellStyle name="Waluty [0] 7 2 2" xfId="3165"/>
    <cellStyle name="Waluty [0] 7 3" xfId="2447"/>
    <cellStyle name="Waluty [0] 8" xfId="648"/>
    <cellStyle name="Waluty [0] 8 2" xfId="1366"/>
    <cellStyle name="Waluty [0] 8 2 2" xfId="2805"/>
    <cellStyle name="Waluty [0] 8 3" xfId="2087"/>
    <cellStyle name="Waluty [0] 9" xfId="1188"/>
    <cellStyle name="Waluty [0] 9 2" xfId="262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 - X 2021  r.</a:t>
            </a:r>
          </a:p>
        </c:rich>
      </c:tx>
      <c:layout>
        <c:manualLayout>
          <c:xMode val="edge"/>
          <c:yMode val="edge"/>
          <c:x val="0.24517370224555265"/>
          <c:y val="3.806238697374624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19483375389E-3"/>
                  <c:y val="-4.3456938124948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46006.113931790809</c:v>
              </c:pt>
              <c:pt idx="4">
                <c:v>34412.087870009389</c:v>
              </c:pt>
              <c:pt idx="5">
                <c:v>52492.194178349659</c:v>
              </c:pt>
              <c:pt idx="6">
                <c:v>44112.529046888958</c:v>
              </c:pt>
              <c:pt idx="7">
                <c:v>42019.895502789121</c:v>
              </c:pt>
              <c:pt idx="8">
                <c:v>39976.448052688967</c:v>
              </c:pt>
              <c:pt idx="9">
                <c:v>45585.627071561117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62818208"/>
        <c:axId val="362815856"/>
      </c:barChart>
      <c:catAx>
        <c:axId val="36281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28158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62815856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606007582386E-2"/>
              <c:y val="0.5190317564191875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6281820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- X 2021 r.</a:t>
            </a:r>
          </a:p>
        </c:rich>
      </c:tx>
      <c:layout>
        <c:manualLayout>
          <c:xMode val="edge"/>
          <c:yMode val="edge"/>
          <c:x val="0.25562718722659666"/>
          <c:y val="4.15225682996521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4468503937007869E-2"/>
                  <c:y val="-6.78085891437483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1795090.92774</c:v>
              </c:pt>
              <c:pt idx="1">
                <c:v>8876858.4058400001</c:v>
              </c:pt>
              <c:pt idx="2">
                <c:v>5055602.7970600007</c:v>
              </c:pt>
              <c:pt idx="3">
                <c:v>32205716.507848181</c:v>
              </c:pt>
              <c:pt idx="4">
                <c:v>2618843.2990799998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 - X 2021 r.</a:t>
            </a:r>
          </a:p>
        </c:rich>
      </c:tx>
      <c:layout>
        <c:manualLayout>
          <c:xMode val="edge"/>
          <c:yMode val="edge"/>
          <c:x val="0.21063019371713482"/>
          <c:y val="3.303296843992061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198553.73591120003</c:v>
              </c:pt>
              <c:pt idx="1">
                <c:v>24163.894329809991</c:v>
              </c:pt>
              <c:pt idx="2">
                <c:v>68340.011468510289</c:v>
              </c:pt>
              <c:pt idx="3">
                <c:v>9724.2583262299977</c:v>
              </c:pt>
              <c:pt idx="4">
                <c:v>22639.982301680004</c:v>
              </c:pt>
              <c:pt idx="5">
                <c:v>23734.197891699998</c:v>
              </c:pt>
              <c:pt idx="6">
                <c:v>6621.2864974799932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 - X 2021 r.</a:t>
            </a:r>
          </a:p>
        </c:rich>
      </c:tx>
      <c:layout>
        <c:manualLayout>
          <c:xMode val="edge"/>
          <c:yMode val="edge"/>
          <c:x val="0.26260504393472556"/>
          <c:y val="3.412967902338779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347213531.01000029</c:v>
              </c:pt>
              <c:pt idx="1">
                <c:v>252786468.98999971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 - X 2021 r.</a:t>
            </a:r>
          </a:p>
        </c:rich>
      </c:tx>
      <c:layout>
        <c:manualLayout>
          <c:xMode val="edge"/>
          <c:yMode val="edge"/>
          <c:x val="0.26422809128025665"/>
          <c:y val="3.384623575197116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0.16569644940215797"/>
                  <c:y val="3.782890202385179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20839111256926218"/>
                  <c:y val="-5.002548089976818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26099962063.25</c:v>
              </c:pt>
              <c:pt idx="1">
                <c:v>6603234936.749999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 - X 2021 r.</a:t>
            </a:r>
          </a:p>
        </c:rich>
      </c:tx>
      <c:layout>
        <c:manualLayout>
          <c:xMode val="edge"/>
          <c:yMode val="edge"/>
          <c:x val="0.26510756590208834"/>
          <c:y val="3.806223419933470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  <c:pt idx="8">
                <c:v>35755.098276720266</c:v>
              </c:pt>
              <c:pt idx="9">
                <c:v>41285.995660420216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566614528"/>
        <c:axId val="566616488"/>
      </c:barChart>
      <c:catAx>
        <c:axId val="566614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66164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6661648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09688462858E-2"/>
              <c:y val="0.498270523671172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1452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- X 2021 r. 
(w skali miesiąca)</a:t>
            </a:r>
          </a:p>
        </c:rich>
      </c:tx>
      <c:layout>
        <c:manualLayout>
          <c:xMode val="edge"/>
          <c:yMode val="edge"/>
          <c:x val="0.19808304773135807"/>
          <c:y val="3.793094227832780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  <c:pt idx="3">
                <c:v>12573.264583260927</c:v>
              </c:pt>
              <c:pt idx="4">
                <c:v>191.28117954937625</c:v>
              </c:pt>
              <c:pt idx="5">
                <c:v>18641.162149929616</c:v>
              </c:pt>
              <c:pt idx="6">
                <c:v>7262.2181689889694</c:v>
              </c:pt>
              <c:pt idx="7">
                <c:v>8113.5704963592289</c:v>
              </c:pt>
              <c:pt idx="8">
                <c:v>4221.3497759687016</c:v>
              </c:pt>
              <c:pt idx="9">
                <c:v>4299.631411140901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566614920"/>
        <c:axId val="566610608"/>
      </c:barChart>
      <c:catAx>
        <c:axId val="566614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6610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6610608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56457470899E-2"/>
              <c:y val="0.5965517581079844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1492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 - X 2021 r.</a:t>
            </a:r>
          </a:p>
        </c:rich>
      </c:tx>
      <c:layout>
        <c:manualLayout>
          <c:xMode val="edge"/>
          <c:yMode val="edge"/>
          <c:x val="0.12938615091638417"/>
          <c:y val="3.806217317464472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  <c:pt idx="3">
                <c:v>33432.849348529882</c:v>
              </c:pt>
              <c:pt idx="4">
                <c:v>34220.806690460013</c:v>
              </c:pt>
              <c:pt idx="5">
                <c:v>33851.032028420042</c:v>
              </c:pt>
              <c:pt idx="6">
                <c:v>36850.310877899989</c:v>
              </c:pt>
              <c:pt idx="7">
                <c:v>33906.325006429892</c:v>
              </c:pt>
              <c:pt idx="8">
                <c:v>35755.098276720266</c:v>
              </c:pt>
              <c:pt idx="9">
                <c:v>41285.995660420216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10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</c:strLit>
          </c:cat>
          <c:val>
            <c:numLit>
              <c:formatCode>#,##0</c:formatCode>
              <c:ptCount val="10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  <c:pt idx="3">
                <c:v>46006.113931790809</c:v>
              </c:pt>
              <c:pt idx="4">
                <c:v>34412.087870009389</c:v>
              </c:pt>
              <c:pt idx="5">
                <c:v>52492.194178349659</c:v>
              </c:pt>
              <c:pt idx="6">
                <c:v>44112.529046888958</c:v>
              </c:pt>
              <c:pt idx="7">
                <c:v>42019.895502789121</c:v>
              </c:pt>
              <c:pt idx="8">
                <c:v>39976.448052688967</c:v>
              </c:pt>
              <c:pt idx="9">
                <c:v>45585.627071561117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566613352"/>
        <c:axId val="566615312"/>
      </c:barChart>
      <c:catAx>
        <c:axId val="566613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5666153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566615312"/>
        <c:scaling>
          <c:orientation val="minMax"/>
          <c:max val="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85870891349E-2"/>
              <c:y val="0.477509313893308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1335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9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 - X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404427707405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981284948077143E-2"/>
                  <c:y val="1.0437561352576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8625416075864081E-3"/>
                  <c:y val="-2.3996585201936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25275288864754E-3"/>
                  <c:y val="7.81843446039833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424840</c:v>
              </c:pt>
              <c:pt idx="1">
                <c:v>55554.000999999997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1616113203240902E-3"/>
                  <c:y val="-1.31247519789469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86921893384E-3"/>
                  <c:y val="1.73148425650945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353847.30861691001</c:v>
              </c:pt>
              <c:pt idx="1">
                <c:v>50552.111937568181</c:v>
              </c:pt>
              <c:pt idx="2">
                <c:v>1266.0802602200001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6616880"/>
        <c:axId val="566615704"/>
      </c:barChart>
      <c:catAx>
        <c:axId val="56661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1570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566615704"/>
        <c:scaling>
          <c:orientation val="minMax"/>
          <c:max val="46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111719730688E-2"/>
              <c:y val="0.3944644444799369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16880"/>
        <c:crosses val="autoZero"/>
        <c:crossBetween val="between"/>
        <c:majorUnit val="50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356498915895E-2"/>
          <c:y val="0.79357535683293146"/>
          <c:w val="0.19157128837156226"/>
          <c:h val="0.1557098060511198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X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5339495606"/>
          <c:y val="1.730111322291610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4234394613716764E-2"/>
                  <c:y val="-1.44190563712692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956521739130435E-3"/>
                  <c:y val="-1.03836755153617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6412874158733106E-3"/>
                  <c:y val="-7.922649636102480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159420289855081E-2"/>
                  <c:y val="-1.76499091459721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9.167558911576194E-3"/>
                  <c:y val="-6.0749265320603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286539.00556567969</c:v>
              </c:pt>
              <c:pt idx="1">
                <c:v>29585.499261670007</c:v>
              </c:pt>
              <c:pt idx="2">
                <c:v>95498.204024420134</c:v>
              </c:pt>
              <c:pt idx="3">
                <c:v>42805.563094789955</c:v>
              </c:pt>
              <c:pt idx="4">
                <c:v>26000</c:v>
              </c:pt>
              <c:pt idx="5">
                <c:v>32064.252</c:v>
              </c:pt>
              <c:pt idx="6">
                <c:v>11000.341053439995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0681410475864432E-2"/>
                  <c:y val="2.197205455418868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8191513760635488E-2"/>
                  <c:y val="5.8503121383413482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849281697964866E-2"/>
                  <c:y val="3.443594662657520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3726329751E-2"/>
                  <c:y val="-3.646019666595574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63610005595599E-2"/>
                  <c:y val="1.0538804293237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07977846736851E-2"/>
                  <c:y val="-8.829651395604638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198553.73591120003</c:v>
              </c:pt>
              <c:pt idx="1">
                <c:v>24163.894329809991</c:v>
              </c:pt>
              <c:pt idx="2">
                <c:v>68340.011468510289</c:v>
              </c:pt>
              <c:pt idx="3">
                <c:v>9724.2583262299977</c:v>
              </c:pt>
              <c:pt idx="4">
                <c:v>22639.982301680004</c:v>
              </c:pt>
              <c:pt idx="5">
                <c:v>23734.197891699998</c:v>
              </c:pt>
              <c:pt idx="6">
                <c:v>6621.2864974799932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6612568"/>
        <c:axId val="566611392"/>
      </c:barChart>
      <c:catAx>
        <c:axId val="566612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1139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566611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01517745064E-3"/>
              <c:y val="0.3598622180341047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125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20746319753"/>
          <c:y val="0.21453333546288458"/>
          <c:w val="0.19050170033093683"/>
          <c:h val="0.14467660102324939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2020 - 2021</a:t>
            </a:r>
          </a:p>
        </c:rich>
      </c:tx>
      <c:layout>
        <c:manualLayout>
          <c:xMode val="edge"/>
          <c:yMode val="edge"/>
          <c:x val="0.2325582193792041"/>
          <c:y val="3.5608295441942994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343972.696</c:v>
              </c:pt>
              <c:pt idx="1">
                <c:v>356042.93400000001</c:v>
              </c:pt>
              <c:pt idx="2">
                <c:v>-12070.237999999999</c:v>
              </c:pt>
              <c:pt idx="3">
                <c:v>12070.237999999999</c:v>
              </c:pt>
              <c:pt idx="4">
                <c:v>28673.398000000001</c:v>
              </c:pt>
              <c:pt idx="5">
                <c:v>-16603.16</c:v>
              </c:pt>
            </c:numLit>
          </c:val>
        </c:ser>
        <c:ser>
          <c:idx val="1"/>
          <c:order val="1"/>
          <c:tx>
            <c:v>Wykonanie I-X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Nadwyżka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405665.50099999999</c:v>
              </c:pt>
              <c:pt idx="1">
                <c:v>353777.36700000003</c:v>
              </c:pt>
              <c:pt idx="2">
                <c:v>51888.133999999998</c:v>
              </c:pt>
              <c:pt idx="3">
                <c:v>-51888.133999999998</c:v>
              </c:pt>
              <c:pt idx="4">
                <c:v>-80578.03</c:v>
              </c:pt>
              <c:pt idx="5">
                <c:v>28689.896000000001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6612960"/>
        <c:axId val="566609824"/>
      </c:barChart>
      <c:catAx>
        <c:axId val="566612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09824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566609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25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31799639502897E-2"/>
              <c:y val="0.31750767069609254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56661296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1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- X 2021 r.</a:t>
            </a:r>
          </a:p>
        </c:rich>
      </c:tx>
      <c:layout>
        <c:manualLayout>
          <c:xMode val="edge"/>
          <c:yMode val="edge"/>
          <c:x val="0.16598351650877266"/>
          <c:y val="4.848489527044413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353847308.61691004</c:v>
              </c:pt>
              <c:pt idx="1">
                <c:v>50552111.93756818</c:v>
              </c:pt>
              <c:pt idx="2">
                <c:v>1266080.2602200001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X 2021 r.</a:t>
            </a:r>
          </a:p>
        </c:rich>
      </c:tx>
      <c:layout>
        <c:manualLayout>
          <c:xMode val="edge"/>
          <c:yMode val="edge"/>
          <c:x val="0.12698436132983376"/>
          <c:y val="4.8442951983943189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179508216.89106002</c:v>
              </c:pt>
              <c:pt idx="1">
                <c:v>61236458.530860007</c:v>
              </c:pt>
              <c:pt idx="2">
                <c:v>42576326.208180003</c:v>
              </c:pt>
              <c:pt idx="3">
                <c:v>47294276.004440002</c:v>
              </c:pt>
              <c:pt idx="4">
                <c:v>11439301.291610001</c:v>
              </c:pt>
              <c:pt idx="5">
                <c:v>11792729.690760016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181</xdr:row>
      <xdr:rowOff>0</xdr:rowOff>
    </xdr:from>
    <xdr:to>
      <xdr:col>0</xdr:col>
      <xdr:colOff>47625</xdr:colOff>
      <xdr:row>181</xdr:row>
      <xdr:rowOff>47625</xdr:rowOff>
    </xdr:to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181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307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</xdr:row>
      <xdr:rowOff>47625</xdr:rowOff>
    </xdr:from>
    <xdr:to>
      <xdr:col>10</xdr:col>
      <xdr:colOff>104775</xdr:colOff>
      <xdr:row>30</xdr:row>
      <xdr:rowOff>47625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123825</xdr:colOff>
      <xdr:row>1</xdr:row>
      <xdr:rowOff>66675</xdr:rowOff>
    </xdr:from>
    <xdr:to>
      <xdr:col>20</xdr:col>
      <xdr:colOff>123825</xdr:colOff>
      <xdr:row>30</xdr:row>
      <xdr:rowOff>66675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0" zoomScaleNormal="70" workbookViewId="0"/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39" t="s">
        <v>465</v>
      </c>
      <c r="B9" s="239"/>
      <c r="C9" s="239"/>
    </row>
    <row r="16" spans="1:13" ht="20.45" customHeight="1">
      <c r="B16" s="1493" t="s">
        <v>466</v>
      </c>
      <c r="C16" s="1493"/>
      <c r="D16" s="1493"/>
      <c r="E16" s="1493"/>
      <c r="F16" s="1493"/>
      <c r="G16" s="1493"/>
      <c r="H16" s="1493"/>
      <c r="I16" s="1493"/>
      <c r="J16" s="1493"/>
      <c r="K16" s="1493"/>
      <c r="L16" s="1493"/>
      <c r="M16" s="1493"/>
    </row>
    <row r="17" spans="2:13"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</row>
    <row r="18" spans="2:13" ht="20.45" customHeight="1">
      <c r="B18" s="1494" t="s">
        <v>780</v>
      </c>
      <c r="C18" s="1494"/>
      <c r="D18" s="1494"/>
      <c r="E18" s="1494"/>
      <c r="F18" s="1494"/>
      <c r="G18" s="1494"/>
      <c r="H18" s="1494"/>
      <c r="I18" s="1494"/>
      <c r="J18" s="1494"/>
      <c r="K18" s="1494"/>
      <c r="L18" s="1494"/>
      <c r="M18" s="1494"/>
    </row>
    <row r="30" spans="2:13" ht="14.25">
      <c r="C30" s="598"/>
      <c r="D30" s="599"/>
      <c r="E30" s="599"/>
      <c r="F30" s="599"/>
      <c r="G30" s="599"/>
      <c r="H30" s="599"/>
    </row>
    <row r="34" spans="1:14" s="241" customFormat="1" ht="18">
      <c r="A34" s="1495" t="s">
        <v>781</v>
      </c>
      <c r="B34" s="1495"/>
      <c r="C34" s="1495"/>
      <c r="D34" s="1495"/>
      <c r="E34" s="1495"/>
      <c r="F34" s="1495"/>
      <c r="G34" s="1495"/>
      <c r="H34" s="1495"/>
      <c r="I34" s="1495"/>
      <c r="J34" s="1495"/>
      <c r="K34" s="1495"/>
      <c r="L34" s="1495"/>
      <c r="M34" s="1495"/>
      <c r="N34" s="1495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3"/>
  <sheetViews>
    <sheetView showGridLines="0" showZeros="0" zoomScale="70" zoomScaleNormal="70" zoomScaleSheetLayoutView="55" workbookViewId="0">
      <selection activeCell="K23" sqref="K23"/>
    </sheetView>
  </sheetViews>
  <sheetFormatPr defaultColWidth="7.85546875" defaultRowHeight="15"/>
  <cols>
    <col min="1" max="1" width="108.85546875" style="912" customWidth="1"/>
    <col min="2" max="2" width="18.7109375" style="911" bestFit="1" customWidth="1"/>
    <col min="3" max="3" width="0.85546875" style="912" customWidth="1"/>
    <col min="4" max="4" width="16" style="912" customWidth="1"/>
    <col min="5" max="5" width="1.5703125" style="912" customWidth="1"/>
    <col min="6" max="6" width="16.85546875" style="912" customWidth="1"/>
    <col min="7" max="7" width="1.5703125" style="912" customWidth="1"/>
    <col min="8" max="8" width="16.85546875" style="912" customWidth="1"/>
    <col min="9" max="9" width="1.5703125" style="912" customWidth="1"/>
    <col min="10" max="12" width="10" style="912" customWidth="1"/>
    <col min="13" max="13" width="1.85546875" style="913" bestFit="1" customWidth="1"/>
    <col min="14" max="14" width="20.7109375" style="913" bestFit="1" customWidth="1"/>
    <col min="15" max="15" width="1.42578125" style="913" bestFit="1" customWidth="1"/>
    <col min="16" max="16" width="12.42578125" style="913" customWidth="1"/>
    <col min="17" max="17" width="3.5703125" style="913" customWidth="1"/>
    <col min="18" max="18" width="12.5703125" style="913" customWidth="1"/>
    <col min="19" max="19" width="7.85546875" style="914" customWidth="1"/>
    <col min="20" max="16384" width="7.85546875" style="912"/>
  </cols>
  <sheetData>
    <row r="1" spans="1:19" ht="19.5" customHeight="1">
      <c r="A1" s="910" t="s">
        <v>532</v>
      </c>
      <c r="D1" s="910" t="s">
        <v>4</v>
      </c>
    </row>
    <row r="2" spans="1:19" ht="15" customHeight="1">
      <c r="A2" s="1511" t="s">
        <v>533</v>
      </c>
      <c r="B2" s="1511"/>
      <c r="C2" s="1511"/>
      <c r="D2" s="1511"/>
      <c r="E2" s="1511"/>
      <c r="F2" s="1511"/>
      <c r="G2" s="1511"/>
      <c r="H2" s="1511"/>
      <c r="I2" s="1511"/>
      <c r="J2" s="1511"/>
      <c r="K2" s="1511"/>
      <c r="L2" s="1511"/>
    </row>
    <row r="3" spans="1:19" ht="15" customHeight="1">
      <c r="A3" s="964"/>
      <c r="B3" s="915"/>
      <c r="C3" s="916"/>
      <c r="D3" s="915"/>
      <c r="E3" s="916"/>
      <c r="F3" s="916"/>
      <c r="G3" s="916"/>
      <c r="H3" s="916"/>
      <c r="I3" s="916"/>
      <c r="J3" s="916"/>
      <c r="K3" s="916"/>
      <c r="L3" s="916"/>
    </row>
    <row r="4" spans="1:19" ht="15" customHeight="1">
      <c r="A4" s="914"/>
      <c r="B4" s="917" t="s">
        <v>4</v>
      </c>
      <c r="C4" s="918"/>
      <c r="D4" s="966"/>
      <c r="E4" s="914"/>
      <c r="F4" s="914"/>
      <c r="G4" s="914"/>
      <c r="H4" s="914"/>
      <c r="I4" s="914"/>
      <c r="J4" s="914"/>
      <c r="K4" s="919"/>
      <c r="L4" s="919" t="s">
        <v>2</v>
      </c>
    </row>
    <row r="5" spans="1:19" ht="15.75">
      <c r="A5" s="920"/>
      <c r="B5" s="921" t="s">
        <v>227</v>
      </c>
      <c r="C5" s="922"/>
      <c r="D5" s="1505" t="s">
        <v>229</v>
      </c>
      <c r="E5" s="1506"/>
      <c r="F5" s="1506"/>
      <c r="G5" s="1506"/>
      <c r="H5" s="1506"/>
      <c r="I5" s="1507"/>
      <c r="J5" s="1508" t="s">
        <v>433</v>
      </c>
      <c r="K5" s="1509"/>
      <c r="L5" s="1510"/>
    </row>
    <row r="6" spans="1:19" ht="15.75">
      <c r="A6" s="923" t="s">
        <v>3</v>
      </c>
      <c r="B6" s="924" t="s">
        <v>228</v>
      </c>
      <c r="C6" s="922"/>
      <c r="D6" s="925"/>
      <c r="E6" s="926"/>
      <c r="F6" s="925"/>
      <c r="G6" s="926"/>
      <c r="H6" s="925"/>
      <c r="I6" s="926"/>
      <c r="J6" s="927"/>
      <c r="K6" s="928"/>
      <c r="L6" s="928"/>
    </row>
    <row r="7" spans="1:19" ht="20.100000000000001" customHeight="1">
      <c r="A7" s="929"/>
      <c r="B7" s="930" t="s">
        <v>745</v>
      </c>
      <c r="C7" s="931" t="s">
        <v>4</v>
      </c>
      <c r="D7" s="932" t="s">
        <v>434</v>
      </c>
      <c r="E7" s="933"/>
      <c r="F7" s="930" t="s">
        <v>534</v>
      </c>
      <c r="G7" s="934"/>
      <c r="H7" s="930" t="s">
        <v>436</v>
      </c>
      <c r="I7" s="934"/>
      <c r="J7" s="935" t="s">
        <v>232</v>
      </c>
      <c r="K7" s="936" t="s">
        <v>437</v>
      </c>
      <c r="L7" s="936" t="s">
        <v>438</v>
      </c>
    </row>
    <row r="8" spans="1:19" s="942" customFormat="1">
      <c r="A8" s="937">
        <v>1</v>
      </c>
      <c r="B8" s="938">
        <v>2</v>
      </c>
      <c r="C8" s="939"/>
      <c r="D8" s="938">
        <v>3</v>
      </c>
      <c r="E8" s="939"/>
      <c r="F8" s="940">
        <v>4</v>
      </c>
      <c r="G8" s="939"/>
      <c r="H8" s="938">
        <v>5</v>
      </c>
      <c r="I8" s="939"/>
      <c r="J8" s="939">
        <v>6</v>
      </c>
      <c r="K8" s="939">
        <v>7</v>
      </c>
      <c r="L8" s="937">
        <v>8</v>
      </c>
      <c r="M8" s="913"/>
      <c r="N8" s="913"/>
      <c r="O8" s="913"/>
      <c r="P8" s="913"/>
      <c r="Q8" s="913"/>
      <c r="R8" s="913"/>
      <c r="S8" s="941"/>
    </row>
    <row r="9" spans="1:19" s="942" customFormat="1" ht="20.100000000000001" customHeight="1">
      <c r="A9" s="943" t="s">
        <v>535</v>
      </c>
      <c r="B9" s="991">
        <v>482985154</v>
      </c>
      <c r="C9" s="977"/>
      <c r="D9" s="991">
        <v>40655999.196670018</v>
      </c>
      <c r="E9" s="944"/>
      <c r="F9" s="991">
        <v>71096748.375409976</v>
      </c>
      <c r="G9" s="944"/>
      <c r="H9" s="991">
        <v>101060605.16062021</v>
      </c>
      <c r="I9" s="944"/>
      <c r="J9" s="1050">
        <v>8.417649871836437E-2</v>
      </c>
      <c r="K9" s="1050">
        <v>0.14720276138220592</v>
      </c>
      <c r="L9" s="1050">
        <v>0.20924163884470082</v>
      </c>
      <c r="M9" s="945"/>
      <c r="N9" s="1068"/>
      <c r="O9" s="945"/>
      <c r="P9" s="1068"/>
      <c r="Q9" s="945"/>
      <c r="R9" s="945"/>
      <c r="S9" s="941"/>
    </row>
    <row r="10" spans="1:19" s="942" customFormat="1" ht="15.75">
      <c r="A10" s="946" t="s">
        <v>536</v>
      </c>
      <c r="B10" s="992"/>
      <c r="C10" s="979"/>
      <c r="D10" s="992"/>
      <c r="E10" s="980"/>
      <c r="F10" s="992"/>
      <c r="G10" s="980"/>
      <c r="H10" s="992"/>
      <c r="I10" s="980"/>
      <c r="J10" s="1050"/>
      <c r="K10" s="1050"/>
      <c r="L10" s="1050"/>
      <c r="M10" s="945"/>
      <c r="N10" s="945"/>
      <c r="O10" s="945"/>
      <c r="P10" s="945"/>
      <c r="Q10" s="945"/>
      <c r="R10" s="945"/>
      <c r="S10" s="941"/>
    </row>
    <row r="11" spans="1:19" s="942" customFormat="1" ht="20.100000000000001" customHeight="1">
      <c r="A11" s="943" t="s">
        <v>537</v>
      </c>
      <c r="B11" s="993">
        <v>424840000</v>
      </c>
      <c r="C11" s="979"/>
      <c r="D11" s="993">
        <v>39215996.908029996</v>
      </c>
      <c r="E11" s="980"/>
      <c r="F11" s="993">
        <v>65642701.728219993</v>
      </c>
      <c r="G11" s="980"/>
      <c r="H11" s="993">
        <v>92105697.309770003</v>
      </c>
      <c r="I11" s="980"/>
      <c r="J11" s="1050">
        <v>9.2307685029728831E-2</v>
      </c>
      <c r="K11" s="1050">
        <v>0.15451158489836173</v>
      </c>
      <c r="L11" s="1050">
        <v>0.21680090695266455</v>
      </c>
      <c r="M11" s="945"/>
      <c r="N11" s="945"/>
      <c r="O11" s="945"/>
      <c r="P11" s="945"/>
      <c r="Q11" s="945"/>
      <c r="R11" s="945"/>
      <c r="S11" s="941"/>
    </row>
    <row r="12" spans="1:19" s="942" customFormat="1" ht="15.75">
      <c r="A12" s="946" t="s">
        <v>538</v>
      </c>
      <c r="B12" s="992"/>
      <c r="C12" s="982"/>
      <c r="D12" s="992"/>
      <c r="E12" s="980"/>
      <c r="F12" s="992"/>
      <c r="G12" s="980"/>
      <c r="H12" s="992"/>
      <c r="I12" s="980"/>
      <c r="J12" s="1051"/>
      <c r="K12" s="1050"/>
      <c r="L12" s="1050"/>
      <c r="M12" s="945"/>
      <c r="N12" s="945"/>
      <c r="O12" s="945"/>
      <c r="P12" s="945"/>
      <c r="Q12" s="945"/>
      <c r="R12" s="945"/>
      <c r="S12" s="941"/>
    </row>
    <row r="13" spans="1:19" s="942" customFormat="1">
      <c r="A13" s="947" t="s">
        <v>539</v>
      </c>
      <c r="B13" s="992">
        <v>214500000</v>
      </c>
      <c r="C13" s="982"/>
      <c r="D13" s="992">
        <v>23246955.308139998</v>
      </c>
      <c r="E13" s="983"/>
      <c r="F13" s="992">
        <v>35655460.920879997</v>
      </c>
      <c r="G13" s="983"/>
      <c r="H13" s="992">
        <v>48828270.620160006</v>
      </c>
      <c r="I13" s="983"/>
      <c r="J13" s="1051">
        <v>0.1083774140239627</v>
      </c>
      <c r="K13" s="1051">
        <v>0.16622592503906758</v>
      </c>
      <c r="L13" s="1051">
        <v>0.22763762526881121</v>
      </c>
      <c r="M13" s="945"/>
      <c r="N13" s="945"/>
      <c r="O13" s="945"/>
      <c r="P13" s="945"/>
      <c r="Q13" s="945"/>
      <c r="R13" s="945"/>
      <c r="S13" s="941"/>
    </row>
    <row r="14" spans="1:19" s="942" customFormat="1">
      <c r="A14" s="947" t="s">
        <v>540</v>
      </c>
      <c r="B14" s="992">
        <v>75470000</v>
      </c>
      <c r="C14" s="982"/>
      <c r="D14" s="992">
        <v>4661437.4019999998</v>
      </c>
      <c r="E14" s="983"/>
      <c r="F14" s="992">
        <v>9713750.8119599987</v>
      </c>
      <c r="G14" s="983"/>
      <c r="H14" s="992">
        <v>15756028.670059998</v>
      </c>
      <c r="I14" s="983"/>
      <c r="J14" s="1051">
        <v>6.1765435298794219E-2</v>
      </c>
      <c r="K14" s="1051">
        <v>0.12871009423559029</v>
      </c>
      <c r="L14" s="1051">
        <v>0.20877207725003311</v>
      </c>
      <c r="M14" s="945"/>
      <c r="N14" s="945"/>
      <c r="O14" s="945"/>
      <c r="P14" s="945"/>
      <c r="Q14" s="945"/>
      <c r="R14" s="987"/>
      <c r="S14" s="941"/>
    </row>
    <row r="15" spans="1:19" s="942" customFormat="1">
      <c r="A15" s="948" t="s">
        <v>541</v>
      </c>
      <c r="B15" s="992"/>
      <c r="C15" s="982"/>
      <c r="D15" s="992"/>
      <c r="E15" s="983"/>
      <c r="F15" s="992"/>
      <c r="G15" s="983"/>
      <c r="H15" s="992"/>
      <c r="I15" s="983"/>
      <c r="J15" s="1051"/>
      <c r="K15" s="1051"/>
      <c r="L15" s="1051"/>
      <c r="M15" s="945"/>
      <c r="N15" s="945"/>
      <c r="O15" s="945"/>
      <c r="P15" s="945"/>
      <c r="Q15" s="945"/>
      <c r="R15" s="987"/>
      <c r="S15" s="941"/>
    </row>
    <row r="16" spans="1:19" s="942" customFormat="1">
      <c r="A16" s="947" t="s">
        <v>542</v>
      </c>
      <c r="B16" s="992">
        <v>3083023</v>
      </c>
      <c r="C16" s="982"/>
      <c r="D16" s="992">
        <v>267473.98027</v>
      </c>
      <c r="E16" s="983"/>
      <c r="F16" s="992">
        <v>546580.32341000007</v>
      </c>
      <c r="G16" s="983"/>
      <c r="H16" s="992">
        <v>934697.37288000016</v>
      </c>
      <c r="I16" s="983"/>
      <c r="J16" s="1051">
        <v>8.6757049905239109E-2</v>
      </c>
      <c r="K16" s="1051">
        <v>0.17728713778976027</v>
      </c>
      <c r="L16" s="1051">
        <v>0.30317560812228783</v>
      </c>
      <c r="M16" s="945"/>
      <c r="N16" s="945"/>
      <c r="O16" s="945"/>
      <c r="P16" s="945"/>
      <c r="Q16" s="945"/>
      <c r="R16" s="987"/>
      <c r="S16" s="941"/>
    </row>
    <row r="17" spans="1:19" s="942" customFormat="1">
      <c r="A17" s="947" t="s">
        <v>543</v>
      </c>
      <c r="B17" s="992">
        <v>72133420</v>
      </c>
      <c r="C17" s="982"/>
      <c r="D17" s="992">
        <v>4368645.8939000005</v>
      </c>
      <c r="E17" s="983"/>
      <c r="F17" s="992">
        <v>9120163.9216499999</v>
      </c>
      <c r="G17" s="983"/>
      <c r="H17" s="992">
        <v>14734155.723019999</v>
      </c>
      <c r="I17" s="983"/>
      <c r="J17" s="1051">
        <v>6.0563410051817874E-2</v>
      </c>
      <c r="K17" s="1051">
        <v>0.12643465292024142</v>
      </c>
      <c r="L17" s="1051">
        <v>0.20426254187060586</v>
      </c>
      <c r="M17" s="945"/>
      <c r="N17" s="945"/>
      <c r="O17" s="945"/>
      <c r="P17" s="945"/>
      <c r="Q17" s="945"/>
      <c r="R17" s="987"/>
      <c r="S17" s="941"/>
    </row>
    <row r="18" spans="1:19" s="942" customFormat="1">
      <c r="A18" s="947" t="s">
        <v>544</v>
      </c>
      <c r="B18" s="992">
        <v>253557</v>
      </c>
      <c r="C18" s="982"/>
      <c r="D18" s="992">
        <v>25317.527829999999</v>
      </c>
      <c r="E18" s="983"/>
      <c r="F18" s="992">
        <v>47006.566900000005</v>
      </c>
      <c r="G18" s="983"/>
      <c r="H18" s="992">
        <v>87175.574159999989</v>
      </c>
      <c r="I18" s="983"/>
      <c r="J18" s="1051">
        <v>9.9849453298469379E-2</v>
      </c>
      <c r="K18" s="1051">
        <v>0.18538855917998717</v>
      </c>
      <c r="L18" s="1051">
        <v>0.34381055999242771</v>
      </c>
      <c r="M18" s="945"/>
      <c r="N18" s="945"/>
      <c r="O18" s="945"/>
      <c r="P18" s="945"/>
      <c r="Q18" s="945"/>
      <c r="R18" s="987"/>
      <c r="S18" s="941"/>
    </row>
    <row r="19" spans="1:19" s="942" customFormat="1">
      <c r="A19" s="947" t="s">
        <v>545</v>
      </c>
      <c r="B19" s="992">
        <v>3000000</v>
      </c>
      <c r="C19" s="982"/>
      <c r="D19" s="992">
        <v>226370.25959</v>
      </c>
      <c r="E19" s="983"/>
      <c r="F19" s="992">
        <v>435527.38328999997</v>
      </c>
      <c r="G19" s="983"/>
      <c r="H19" s="992">
        <v>675577.42949000001</v>
      </c>
      <c r="I19" s="983"/>
      <c r="J19" s="1051">
        <v>7.545675319666667E-2</v>
      </c>
      <c r="K19" s="1051">
        <v>0.14517579442999998</v>
      </c>
      <c r="L19" s="1051">
        <v>0.22519247649666668</v>
      </c>
      <c r="M19" s="945"/>
      <c r="N19" s="945"/>
      <c r="O19" s="945"/>
      <c r="P19" s="945"/>
      <c r="Q19" s="945"/>
      <c r="R19" s="987"/>
      <c r="S19" s="941"/>
    </row>
    <row r="20" spans="1:19" s="942" customFormat="1">
      <c r="A20" s="947" t="s">
        <v>546</v>
      </c>
      <c r="B20" s="992">
        <v>49500000</v>
      </c>
      <c r="C20" s="982"/>
      <c r="D20" s="992">
        <v>3479775.5505100004</v>
      </c>
      <c r="E20" s="983"/>
      <c r="F20" s="992">
        <v>6757939.7604099996</v>
      </c>
      <c r="G20" s="983"/>
      <c r="H20" s="992">
        <v>10167968.604250001</v>
      </c>
      <c r="I20" s="983"/>
      <c r="J20" s="1051">
        <v>7.0298495969898997E-2</v>
      </c>
      <c r="K20" s="1051">
        <v>0.13652403556383838</v>
      </c>
      <c r="L20" s="1051">
        <v>0.20541350715656567</v>
      </c>
      <c r="M20" s="945"/>
      <c r="N20" s="945"/>
      <c r="O20" s="945"/>
      <c r="P20" s="945"/>
      <c r="Q20" s="945"/>
      <c r="R20" s="987"/>
      <c r="S20" s="941"/>
    </row>
    <row r="21" spans="1:19" s="942" customFormat="1">
      <c r="A21" s="948" t="s">
        <v>547</v>
      </c>
      <c r="B21" s="992"/>
      <c r="C21" s="982"/>
      <c r="D21" s="992"/>
      <c r="E21" s="983"/>
      <c r="F21" s="992"/>
      <c r="G21" s="983"/>
      <c r="H21" s="992"/>
      <c r="I21" s="983"/>
      <c r="J21" s="1051"/>
      <c r="K21" s="1051"/>
      <c r="L21" s="1051"/>
      <c r="M21" s="945"/>
      <c r="N21" s="945"/>
      <c r="O21" s="945"/>
      <c r="P21" s="945"/>
      <c r="Q21" s="945"/>
      <c r="R21" s="987"/>
      <c r="S21" s="941"/>
    </row>
    <row r="22" spans="1:19" s="942" customFormat="1">
      <c r="A22" s="947" t="s">
        <v>548</v>
      </c>
      <c r="B22" s="992">
        <v>70000</v>
      </c>
      <c r="C22" s="982"/>
      <c r="D22" s="992">
        <v>-6.8000000000000005E-2</v>
      </c>
      <c r="E22" s="983"/>
      <c r="F22" s="992">
        <v>-6.8000000000000005E-2</v>
      </c>
      <c r="G22" s="983"/>
      <c r="H22" s="992">
        <v>0.03</v>
      </c>
      <c r="I22" s="983"/>
      <c r="J22" s="1051"/>
      <c r="K22" s="1051"/>
      <c r="L22" s="1051">
        <v>4.2857142857142857E-7</v>
      </c>
      <c r="M22" s="945"/>
      <c r="N22" s="945"/>
      <c r="O22" s="945"/>
      <c r="P22" s="945"/>
      <c r="Q22" s="945"/>
      <c r="R22" s="987"/>
      <c r="S22" s="941"/>
    </row>
    <row r="23" spans="1:19" s="942" customFormat="1">
      <c r="A23" s="947" t="s">
        <v>549</v>
      </c>
      <c r="B23" s="992">
        <v>71275000</v>
      </c>
      <c r="C23" s="982"/>
      <c r="D23" s="992">
        <v>7002981.5357599994</v>
      </c>
      <c r="E23" s="983"/>
      <c r="F23" s="992">
        <v>11650872.093150001</v>
      </c>
      <c r="G23" s="983"/>
      <c r="H23" s="992">
        <v>14394740.387720002</v>
      </c>
      <c r="I23" s="983"/>
      <c r="J23" s="1051">
        <v>9.8252985419291464E-2</v>
      </c>
      <c r="K23" s="1051">
        <v>0.16346365616485445</v>
      </c>
      <c r="L23" s="1051">
        <v>0.20196058067653458</v>
      </c>
      <c r="M23" s="945"/>
      <c r="N23" s="987"/>
      <c r="O23" s="945"/>
      <c r="P23" s="945"/>
      <c r="Q23" s="945"/>
      <c r="R23" s="987"/>
      <c r="S23" s="941"/>
    </row>
    <row r="24" spans="1:19" s="942" customFormat="1">
      <c r="A24" s="948" t="s">
        <v>541</v>
      </c>
      <c r="B24" s="992"/>
      <c r="C24" s="982"/>
      <c r="D24" s="992"/>
      <c r="E24" s="983"/>
      <c r="F24" s="992"/>
      <c r="G24" s="983"/>
      <c r="H24" s="992"/>
      <c r="I24" s="983"/>
      <c r="J24" s="1051"/>
      <c r="K24" s="1051"/>
      <c r="L24" s="1051"/>
      <c r="M24" s="945"/>
      <c r="N24" s="945"/>
      <c r="O24" s="945"/>
      <c r="P24" s="945"/>
      <c r="Q24" s="945"/>
      <c r="R24" s="987"/>
      <c r="S24" s="941"/>
    </row>
    <row r="25" spans="1:19" s="942" customFormat="1">
      <c r="A25" s="947" t="s">
        <v>550</v>
      </c>
      <c r="B25" s="992">
        <v>57362000</v>
      </c>
      <c r="C25" s="982"/>
      <c r="D25" s="992">
        <v>6176763.4876099993</v>
      </c>
      <c r="E25" s="983"/>
      <c r="F25" s="992">
        <v>10039559.64137</v>
      </c>
      <c r="G25" s="983"/>
      <c r="H25" s="992">
        <v>11913838.307370001</v>
      </c>
      <c r="I25" s="983"/>
      <c r="J25" s="1051">
        <v>0.10768040667358179</v>
      </c>
      <c r="K25" s="1051">
        <v>0.17502108785206236</v>
      </c>
      <c r="L25" s="1051">
        <v>0.20769565753233851</v>
      </c>
      <c r="M25" s="945"/>
      <c r="N25" s="945"/>
      <c r="O25" s="945"/>
      <c r="P25" s="945"/>
      <c r="Q25" s="945"/>
      <c r="R25" s="987"/>
      <c r="S25" s="941"/>
    </row>
    <row r="26" spans="1:19" s="942" customFormat="1">
      <c r="A26" s="947" t="s">
        <v>551</v>
      </c>
      <c r="B26" s="992">
        <v>13900000</v>
      </c>
      <c r="C26" s="982"/>
      <c r="D26" s="992">
        <v>826218.04814999993</v>
      </c>
      <c r="E26" s="983"/>
      <c r="F26" s="992">
        <v>1611630.7803800001</v>
      </c>
      <c r="G26" s="983"/>
      <c r="H26" s="992">
        <v>2481220.4089499996</v>
      </c>
      <c r="I26" s="983"/>
      <c r="J26" s="1051">
        <v>5.9440147348920856E-2</v>
      </c>
      <c r="K26" s="1051">
        <v>0.11594466045899282</v>
      </c>
      <c r="L26" s="1051">
        <v>0.1785050653920863</v>
      </c>
      <c r="M26" s="945"/>
      <c r="N26" s="945"/>
      <c r="O26" s="945"/>
      <c r="P26" s="945"/>
      <c r="Q26" s="945"/>
      <c r="R26" s="987"/>
      <c r="S26" s="941"/>
    </row>
    <row r="27" spans="1:19" s="942" customFormat="1">
      <c r="A27" s="947" t="s">
        <v>552</v>
      </c>
      <c r="B27" s="992">
        <v>13000</v>
      </c>
      <c r="C27" s="982"/>
      <c r="D27" s="992"/>
      <c r="E27" s="983"/>
      <c r="F27" s="992">
        <v>-318.32859999999999</v>
      </c>
      <c r="G27" s="983"/>
      <c r="H27" s="992">
        <v>-318.32859999999999</v>
      </c>
      <c r="I27" s="983"/>
      <c r="J27" s="1051"/>
      <c r="K27" s="1051"/>
      <c r="L27" s="1051"/>
      <c r="M27" s="945"/>
      <c r="N27" s="945"/>
      <c r="O27" s="945"/>
      <c r="P27" s="945"/>
      <c r="Q27" s="945"/>
      <c r="R27" s="987"/>
      <c r="S27" s="941"/>
    </row>
    <row r="28" spans="1:19" s="942" customFormat="1">
      <c r="A28" s="947" t="s">
        <v>553</v>
      </c>
      <c r="B28" s="992">
        <v>3400000</v>
      </c>
      <c r="C28" s="982"/>
      <c r="D28" s="992">
        <v>181647.22899999999</v>
      </c>
      <c r="E28" s="983"/>
      <c r="F28" s="992">
        <v>396346.41399999999</v>
      </c>
      <c r="G28" s="983"/>
      <c r="H28" s="992">
        <v>627713.67799999996</v>
      </c>
      <c r="I28" s="983"/>
      <c r="J28" s="1051">
        <v>5.3425655588235289E-2</v>
      </c>
      <c r="K28" s="1051">
        <v>0.11657247470588235</v>
      </c>
      <c r="L28" s="1051">
        <v>0.18462166999999999</v>
      </c>
      <c r="M28" s="945"/>
      <c r="N28" s="945"/>
      <c r="O28" s="945"/>
      <c r="P28" s="945"/>
      <c r="Q28" s="945"/>
      <c r="R28" s="987"/>
      <c r="S28" s="941"/>
    </row>
    <row r="29" spans="1:19" s="942" customFormat="1">
      <c r="A29" s="947" t="s">
        <v>554</v>
      </c>
      <c r="B29" s="992">
        <v>5170000</v>
      </c>
      <c r="C29" s="982"/>
      <c r="D29" s="992">
        <v>416826.49502999999</v>
      </c>
      <c r="E29" s="983"/>
      <c r="F29" s="992">
        <v>841776.03780999989</v>
      </c>
      <c r="G29" s="983"/>
      <c r="H29" s="992">
        <v>1266867.3259100001</v>
      </c>
      <c r="I29" s="983"/>
      <c r="J29" s="1051">
        <v>8.0624080276595747E-2</v>
      </c>
      <c r="K29" s="1051">
        <v>0.16281934967311409</v>
      </c>
      <c r="L29" s="1051">
        <v>0.24504203595938107</v>
      </c>
      <c r="M29" s="945"/>
      <c r="N29" s="945"/>
      <c r="O29" s="945"/>
      <c r="P29" s="945"/>
      <c r="Q29" s="945"/>
      <c r="R29" s="987"/>
      <c r="S29" s="941"/>
    </row>
    <row r="30" spans="1:19" s="942" customFormat="1">
      <c r="A30" s="947" t="s">
        <v>753</v>
      </c>
      <c r="B30" s="992">
        <v>2525000</v>
      </c>
      <c r="C30" s="982"/>
      <c r="D30" s="992">
        <v>2.8650000000000002</v>
      </c>
      <c r="E30" s="983"/>
      <c r="F30" s="992">
        <v>191028.05246000001</v>
      </c>
      <c r="G30" s="983"/>
      <c r="H30" s="992">
        <v>388530.48638999998</v>
      </c>
      <c r="I30" s="983"/>
      <c r="J30" s="1051">
        <v>1.1346534653465347E-6</v>
      </c>
      <c r="K30" s="1051">
        <v>7.5654674241584161E-2</v>
      </c>
      <c r="L30" s="1051">
        <v>0.15387345995643564</v>
      </c>
      <c r="M30" s="945"/>
      <c r="N30" s="945"/>
      <c r="O30" s="945"/>
      <c r="P30" s="945"/>
      <c r="Q30" s="945"/>
      <c r="R30" s="987"/>
      <c r="S30" s="941"/>
    </row>
    <row r="31" spans="1:19" s="942" customFormat="1">
      <c r="A31" s="947" t="s">
        <v>750</v>
      </c>
      <c r="B31" s="992"/>
      <c r="C31" s="982"/>
      <c r="D31" s="992">
        <v>0.26300000000000001</v>
      </c>
      <c r="E31" s="983"/>
      <c r="F31" s="992">
        <v>0.23699999999999999</v>
      </c>
      <c r="G31" s="983"/>
      <c r="H31" s="992">
        <v>7.8E-2</v>
      </c>
      <c r="I31" s="983"/>
      <c r="J31" s="1051"/>
      <c r="K31" s="1051"/>
      <c r="L31" s="1051"/>
      <c r="M31" s="945"/>
      <c r="N31" s="945"/>
      <c r="O31" s="945"/>
      <c r="P31" s="945"/>
      <c r="Q31" s="945"/>
      <c r="R31" s="987"/>
      <c r="S31" s="941"/>
    </row>
    <row r="32" spans="1:19" s="942" customFormat="1">
      <c r="A32" s="947" t="s">
        <v>751</v>
      </c>
      <c r="B32" s="992"/>
      <c r="C32" s="982"/>
      <c r="D32" s="992"/>
      <c r="E32" s="983"/>
      <c r="F32" s="992">
        <v>1.7260000000000001E-2</v>
      </c>
      <c r="G32" s="983"/>
      <c r="H32" s="992">
        <v>2.9790000000000001E-2</v>
      </c>
      <c r="I32" s="983"/>
      <c r="J32" s="1051"/>
      <c r="K32" s="1051"/>
      <c r="L32" s="1051"/>
      <c r="M32" s="945"/>
      <c r="N32" s="945"/>
      <c r="O32" s="945"/>
      <c r="P32" s="945"/>
      <c r="Q32" s="945"/>
      <c r="R32" s="987"/>
      <c r="S32" s="941"/>
    </row>
    <row r="33" spans="1:19" s="942" customFormat="1">
      <c r="A33" s="949" t="s">
        <v>752</v>
      </c>
      <c r="B33" s="992"/>
      <c r="C33" s="982"/>
      <c r="D33" s="992"/>
      <c r="E33" s="983"/>
      <c r="F33" s="992"/>
      <c r="G33" s="983"/>
      <c r="H33" s="992">
        <v>0</v>
      </c>
      <c r="I33" s="983"/>
      <c r="J33" s="1051"/>
      <c r="K33" s="1051"/>
      <c r="L33" s="1051"/>
      <c r="M33" s="945"/>
      <c r="N33" s="945"/>
      <c r="O33" s="945"/>
      <c r="P33" s="945"/>
      <c r="Q33" s="945"/>
      <c r="R33" s="987"/>
      <c r="S33" s="941"/>
    </row>
    <row r="34" spans="1:19" s="942" customFormat="1" ht="20.100000000000001" customHeight="1">
      <c r="A34" s="943" t="s">
        <v>555</v>
      </c>
      <c r="B34" s="993">
        <v>55554001</v>
      </c>
      <c r="C34" s="979"/>
      <c r="D34" s="993">
        <v>1388171.5081000221</v>
      </c>
      <c r="E34" s="980"/>
      <c r="F34" s="993">
        <v>5386985.8225699812</v>
      </c>
      <c r="G34" s="980"/>
      <c r="H34" s="993">
        <v>8868440.5242902078</v>
      </c>
      <c r="I34" s="980"/>
      <c r="J34" s="1050">
        <v>2.4987786354038158E-2</v>
      </c>
      <c r="K34" s="1050">
        <v>9.6968458177656383E-2</v>
      </c>
      <c r="L34" s="1050">
        <v>0.15963639638286733</v>
      </c>
      <c r="M34" s="945"/>
      <c r="N34" s="945"/>
      <c r="O34" s="945"/>
      <c r="P34" s="945"/>
      <c r="Q34" s="945"/>
      <c r="R34" s="987"/>
      <c r="S34" s="941"/>
    </row>
    <row r="35" spans="1:19" s="942" customFormat="1" ht="15.75">
      <c r="A35" s="946" t="s">
        <v>538</v>
      </c>
      <c r="B35" s="978"/>
      <c r="C35" s="982"/>
      <c r="D35" s="978"/>
      <c r="E35" s="983"/>
      <c r="F35" s="978"/>
      <c r="G35" s="983"/>
      <c r="H35" s="978"/>
      <c r="I35" s="983"/>
      <c r="J35" s="1051"/>
      <c r="K35" s="1050"/>
      <c r="L35" s="1050"/>
      <c r="M35" s="945"/>
      <c r="N35" s="945"/>
      <c r="O35" s="945"/>
      <c r="P35" s="945"/>
      <c r="Q35" s="945"/>
      <c r="R35" s="987"/>
      <c r="S35" s="941"/>
    </row>
    <row r="36" spans="1:19" s="942" customFormat="1">
      <c r="A36" s="947" t="s">
        <v>556</v>
      </c>
      <c r="B36" s="981">
        <v>1797471</v>
      </c>
      <c r="C36" s="982"/>
      <c r="D36" s="981">
        <v>124.5719</v>
      </c>
      <c r="E36" s="984"/>
      <c r="F36" s="981">
        <v>1850.2018999999998</v>
      </c>
      <c r="G36" s="984"/>
      <c r="H36" s="981">
        <v>3104.3710199999996</v>
      </c>
      <c r="I36" s="984"/>
      <c r="J36" s="1051">
        <v>6.9303983207517678E-5</v>
      </c>
      <c r="K36" s="1051">
        <v>1.0293361617517054E-3</v>
      </c>
      <c r="L36" s="1051">
        <v>1.7270771100062251E-3</v>
      </c>
      <c r="M36" s="945"/>
      <c r="N36" s="945"/>
      <c r="O36" s="945"/>
      <c r="P36" s="945"/>
      <c r="Q36" s="945"/>
      <c r="R36" s="987"/>
      <c r="S36" s="941"/>
    </row>
    <row r="37" spans="1:19" s="942" customFormat="1">
      <c r="A37" s="948" t="s">
        <v>557</v>
      </c>
      <c r="B37" s="981"/>
      <c r="C37" s="982"/>
      <c r="D37" s="981"/>
      <c r="E37" s="983"/>
      <c r="F37" s="981"/>
      <c r="G37" s="983"/>
      <c r="H37" s="981"/>
      <c r="I37" s="983"/>
      <c r="J37" s="1051"/>
      <c r="K37" s="1051"/>
      <c r="L37" s="1051"/>
      <c r="M37" s="945"/>
      <c r="N37" s="945"/>
      <c r="O37" s="945"/>
      <c r="P37" s="987"/>
      <c r="Q37" s="945"/>
      <c r="R37" s="987"/>
      <c r="S37" s="941"/>
    </row>
    <row r="38" spans="1:19" s="942" customFormat="1">
      <c r="A38" s="950" t="s">
        <v>558</v>
      </c>
      <c r="B38" s="992">
        <v>1797471</v>
      </c>
      <c r="C38" s="982"/>
      <c r="D38" s="992"/>
      <c r="E38" s="983"/>
      <c r="F38" s="992"/>
      <c r="G38" s="983"/>
      <c r="H38" s="992">
        <v>1241.4518899999998</v>
      </c>
      <c r="I38" s="983"/>
      <c r="J38" s="1051"/>
      <c r="K38" s="1051"/>
      <c r="L38" s="1051">
        <v>6.9066588000585261E-4</v>
      </c>
      <c r="M38" s="945"/>
      <c r="N38" s="945"/>
      <c r="O38" s="945"/>
      <c r="P38" s="945"/>
      <c r="Q38" s="945"/>
      <c r="R38" s="945"/>
      <c r="S38" s="941"/>
    </row>
    <row r="39" spans="1:19" s="942" customFormat="1">
      <c r="A39" s="950" t="s">
        <v>728</v>
      </c>
      <c r="B39" s="992"/>
      <c r="C39" s="982"/>
      <c r="D39" s="992">
        <v>124.5719</v>
      </c>
      <c r="E39" s="983"/>
      <c r="F39" s="992">
        <v>1850.2018999999998</v>
      </c>
      <c r="G39" s="983"/>
      <c r="H39" s="992">
        <v>1862.91913</v>
      </c>
      <c r="I39" s="983"/>
      <c r="J39" s="1051"/>
      <c r="K39" s="1051"/>
      <c r="L39" s="1051"/>
      <c r="M39" s="945"/>
      <c r="N39" s="945"/>
      <c r="O39" s="945"/>
      <c r="P39" s="945"/>
      <c r="Q39" s="945"/>
      <c r="R39" s="945"/>
      <c r="S39" s="941"/>
    </row>
    <row r="40" spans="1:19" s="942" customFormat="1">
      <c r="A40" s="947" t="s">
        <v>724</v>
      </c>
      <c r="B40" s="992">
        <v>8876858</v>
      </c>
      <c r="C40" s="982"/>
      <c r="D40" s="992"/>
      <c r="E40" s="983"/>
      <c r="F40" s="992"/>
      <c r="G40" s="983"/>
      <c r="H40" s="992">
        <v>0</v>
      </c>
      <c r="I40" s="983"/>
      <c r="J40" s="1051"/>
      <c r="K40" s="1051"/>
      <c r="L40" s="1051"/>
      <c r="M40" s="945"/>
      <c r="N40" s="945"/>
      <c r="O40" s="945"/>
      <c r="P40" s="945"/>
      <c r="Q40" s="945"/>
      <c r="R40" s="945"/>
      <c r="S40" s="941"/>
    </row>
    <row r="41" spans="1:19" s="945" customFormat="1">
      <c r="A41" s="947" t="s">
        <v>725</v>
      </c>
      <c r="B41" s="992">
        <v>5624000</v>
      </c>
      <c r="C41" s="982"/>
      <c r="D41" s="992">
        <v>366329.07731000002</v>
      </c>
      <c r="E41" s="983"/>
      <c r="F41" s="992">
        <v>816395.66979999992</v>
      </c>
      <c r="G41" s="983"/>
      <c r="H41" s="992">
        <v>1328536.4070899999</v>
      </c>
      <c r="I41" s="983"/>
      <c r="J41" s="1051">
        <v>6.5136749166073968E-2</v>
      </c>
      <c r="K41" s="1051">
        <v>0.14516281468705547</v>
      </c>
      <c r="L41" s="1051">
        <v>0.23622624592638689</v>
      </c>
      <c r="S41" s="941"/>
    </row>
    <row r="42" spans="1:19" s="945" customFormat="1">
      <c r="A42" s="947" t="s">
        <v>726</v>
      </c>
      <c r="B42" s="992">
        <v>36110159</v>
      </c>
      <c r="C42" s="982"/>
      <c r="D42" s="992">
        <v>759536.45313002216</v>
      </c>
      <c r="E42" s="983"/>
      <c r="F42" s="992">
        <v>4044437.4394299821</v>
      </c>
      <c r="G42" s="983"/>
      <c r="H42" s="992">
        <v>6750376.384220209</v>
      </c>
      <c r="I42" s="983"/>
      <c r="J42" s="1051">
        <v>2.1033871745899047E-2</v>
      </c>
      <c r="K42" s="1051">
        <v>0.11200275909696167</v>
      </c>
      <c r="L42" s="1051">
        <v>0.18693842871808483</v>
      </c>
      <c r="S42" s="941"/>
    </row>
    <row r="43" spans="1:19" s="945" customFormat="1">
      <c r="A43" s="947" t="s">
        <v>727</v>
      </c>
      <c r="B43" s="992">
        <v>3145513</v>
      </c>
      <c r="C43" s="982"/>
      <c r="D43" s="992">
        <v>262181.40575999999</v>
      </c>
      <c r="E43" s="983"/>
      <c r="F43" s="992">
        <v>524302.51144000003</v>
      </c>
      <c r="G43" s="983"/>
      <c r="H43" s="992">
        <v>786423.36195999989</v>
      </c>
      <c r="I43" s="983"/>
      <c r="J43" s="1051">
        <v>8.3350921061206867E-2</v>
      </c>
      <c r="K43" s="1051">
        <v>0.16668267193300426</v>
      </c>
      <c r="L43" s="1051">
        <v>0.25001434168607789</v>
      </c>
      <c r="S43" s="941"/>
    </row>
    <row r="44" spans="1:19" s="945" customFormat="1" ht="20.100000000000001" customHeight="1">
      <c r="A44" s="951" t="s">
        <v>559</v>
      </c>
      <c r="B44" s="994">
        <v>2591153</v>
      </c>
      <c r="C44" s="985"/>
      <c r="D44" s="994">
        <v>51830.780539999992</v>
      </c>
      <c r="E44" s="986"/>
      <c r="F44" s="994">
        <v>67060.824619999999</v>
      </c>
      <c r="G44" s="986"/>
      <c r="H44" s="994">
        <v>86467.326560000001</v>
      </c>
      <c r="I44" s="985"/>
      <c r="J44" s="1052">
        <v>2.0002979577045429E-2</v>
      </c>
      <c r="K44" s="1052">
        <v>2.5880688874798208E-2</v>
      </c>
      <c r="L44" s="1052">
        <v>3.3370212627351611E-2</v>
      </c>
      <c r="S44" s="941"/>
    </row>
    <row r="45" spans="1:19" s="945" customFormat="1" ht="20.100000000000001" customHeight="1">
      <c r="A45" s="1171"/>
      <c r="B45" s="1172"/>
      <c r="C45" s="979"/>
      <c r="D45" s="1172"/>
      <c r="E45" s="979"/>
      <c r="F45" s="1172"/>
      <c r="G45" s="979"/>
      <c r="H45" s="1172"/>
      <c r="I45" s="979"/>
      <c r="J45" s="1173"/>
      <c r="K45" s="1173"/>
      <c r="L45" s="1173"/>
      <c r="S45" s="941"/>
    </row>
    <row r="47" spans="1:19" ht="15.75">
      <c r="A47" s="914"/>
      <c r="B47" s="917" t="s">
        <v>4</v>
      </c>
      <c r="C47" s="918"/>
      <c r="D47" s="966"/>
      <c r="E47" s="914"/>
      <c r="F47" s="914"/>
      <c r="G47" s="914"/>
      <c r="H47" s="914"/>
      <c r="I47" s="914"/>
      <c r="J47" s="914"/>
      <c r="K47" s="919"/>
      <c r="L47" s="919" t="s">
        <v>2</v>
      </c>
    </row>
    <row r="48" spans="1:19" ht="15.75">
      <c r="A48" s="920"/>
      <c r="B48" s="921" t="s">
        <v>227</v>
      </c>
      <c r="C48" s="922"/>
      <c r="D48" s="1505" t="s">
        <v>229</v>
      </c>
      <c r="E48" s="1506"/>
      <c r="F48" s="1506"/>
      <c r="G48" s="1506"/>
      <c r="H48" s="1506"/>
      <c r="I48" s="1507"/>
      <c r="J48" s="1508" t="s">
        <v>433</v>
      </c>
      <c r="K48" s="1509"/>
      <c r="L48" s="1510"/>
    </row>
    <row r="49" spans="1:12" ht="15.75">
      <c r="A49" s="923" t="s">
        <v>3</v>
      </c>
      <c r="B49" s="924" t="s">
        <v>228</v>
      </c>
      <c r="C49" s="922"/>
      <c r="D49" s="925"/>
      <c r="E49" s="926"/>
      <c r="F49" s="925"/>
      <c r="G49" s="926"/>
      <c r="H49" s="925"/>
      <c r="I49" s="926"/>
      <c r="J49" s="927"/>
      <c r="K49" s="928"/>
      <c r="L49" s="928"/>
    </row>
    <row r="50" spans="1:12" ht="20.100000000000001" customHeight="1">
      <c r="A50" s="929"/>
      <c r="B50" s="930" t="s">
        <v>745</v>
      </c>
      <c r="C50" s="931" t="s">
        <v>4</v>
      </c>
      <c r="D50" s="932" t="s">
        <v>760</v>
      </c>
      <c r="E50" s="933"/>
      <c r="F50" s="930" t="s">
        <v>758</v>
      </c>
      <c r="G50" s="934"/>
      <c r="H50" s="930" t="s">
        <v>759</v>
      </c>
      <c r="I50" s="934"/>
      <c r="J50" s="935" t="s">
        <v>232</v>
      </c>
      <c r="K50" s="936" t="s">
        <v>437</v>
      </c>
      <c r="L50" s="936" t="s">
        <v>438</v>
      </c>
    </row>
    <row r="51" spans="1:12">
      <c r="A51" s="937">
        <v>1</v>
      </c>
      <c r="B51" s="938">
        <v>2</v>
      </c>
      <c r="C51" s="939"/>
      <c r="D51" s="938">
        <v>3</v>
      </c>
      <c r="E51" s="939"/>
      <c r="F51" s="940">
        <v>4</v>
      </c>
      <c r="G51" s="939"/>
      <c r="H51" s="938">
        <v>5</v>
      </c>
      <c r="I51" s="939"/>
      <c r="J51" s="939">
        <v>6</v>
      </c>
      <c r="K51" s="939">
        <v>7</v>
      </c>
      <c r="L51" s="937">
        <v>8</v>
      </c>
    </row>
    <row r="52" spans="1:12" ht="20.100000000000001" customHeight="1">
      <c r="A52" s="943" t="s">
        <v>535</v>
      </c>
      <c r="B52" s="991">
        <v>482985154</v>
      </c>
      <c r="C52" s="977"/>
      <c r="D52" s="991">
        <v>147066719.09241074</v>
      </c>
      <c r="E52" s="944"/>
      <c r="F52" s="991">
        <v>181478806.9624204</v>
      </c>
      <c r="G52" s="944"/>
      <c r="H52" s="991">
        <v>233971001.14077008</v>
      </c>
      <c r="I52" s="944"/>
      <c r="J52" s="1050">
        <v>0.30449532014479008</v>
      </c>
      <c r="K52" s="1050">
        <v>0.37574406885893724</v>
      </c>
      <c r="L52" s="1050">
        <v>0.48442690050214271</v>
      </c>
    </row>
    <row r="53" spans="1:12" ht="15.75">
      <c r="A53" s="946" t="s">
        <v>536</v>
      </c>
      <c r="B53" s="992"/>
      <c r="C53" s="979"/>
      <c r="D53" s="992"/>
      <c r="E53" s="980"/>
      <c r="F53" s="992"/>
      <c r="G53" s="980"/>
      <c r="H53" s="992"/>
      <c r="I53" s="980"/>
      <c r="J53" s="1050"/>
      <c r="K53" s="1050"/>
      <c r="L53" s="1050"/>
    </row>
    <row r="54" spans="1:12" ht="20.100000000000001" customHeight="1">
      <c r="A54" s="943" t="s">
        <v>537</v>
      </c>
      <c r="B54" s="993">
        <v>424840000</v>
      </c>
      <c r="C54" s="979"/>
      <c r="D54" s="993">
        <v>132467393.73747002</v>
      </c>
      <c r="E54" s="980"/>
      <c r="F54" s="993">
        <v>162953146.08769003</v>
      </c>
      <c r="G54" s="980"/>
      <c r="H54" s="993">
        <v>201096485.58833998</v>
      </c>
      <c r="I54" s="980"/>
      <c r="J54" s="1050">
        <v>0.31180537081600135</v>
      </c>
      <c r="K54" s="1050">
        <v>0.38356356766709826</v>
      </c>
      <c r="L54" s="1050">
        <v>0.47334640238287351</v>
      </c>
    </row>
    <row r="55" spans="1:12" ht="15.75">
      <c r="A55" s="946" t="s">
        <v>538</v>
      </c>
      <c r="B55" s="992"/>
      <c r="C55" s="982"/>
      <c r="D55" s="992"/>
      <c r="E55" s="980"/>
      <c r="F55" s="992"/>
      <c r="G55" s="980"/>
      <c r="H55" s="992"/>
      <c r="I55" s="980"/>
      <c r="J55" s="1050"/>
      <c r="K55" s="1050"/>
      <c r="L55" s="1050"/>
    </row>
    <row r="56" spans="1:12">
      <c r="A56" s="947" t="s">
        <v>539</v>
      </c>
      <c r="B56" s="992">
        <v>214500000</v>
      </c>
      <c r="C56" s="982"/>
      <c r="D56" s="992">
        <v>69703341.797250003</v>
      </c>
      <c r="E56" s="983"/>
      <c r="F56" s="992">
        <v>84431515.028559998</v>
      </c>
      <c r="G56" s="983"/>
      <c r="H56" s="992">
        <v>101620435.65884</v>
      </c>
      <c r="I56" s="983"/>
      <c r="J56" s="1051">
        <v>0.32495730441608395</v>
      </c>
      <c r="K56" s="1051">
        <v>0.39362011668326341</v>
      </c>
      <c r="L56" s="1051">
        <v>0.47375494479645686</v>
      </c>
    </row>
    <row r="57" spans="1:12">
      <c r="A57" s="947" t="s">
        <v>540</v>
      </c>
      <c r="B57" s="992">
        <v>75470000</v>
      </c>
      <c r="C57" s="982"/>
      <c r="D57" s="992">
        <v>21491656.74399</v>
      </c>
      <c r="E57" s="983"/>
      <c r="F57" s="992">
        <v>27548089.938920006</v>
      </c>
      <c r="G57" s="983"/>
      <c r="H57" s="992">
        <v>33760372.209590003</v>
      </c>
      <c r="I57" s="983"/>
      <c r="J57" s="1051">
        <v>0.28477085920219958</v>
      </c>
      <c r="K57" s="1051">
        <v>0.36502040464979468</v>
      </c>
      <c r="L57" s="1051">
        <v>0.44733499681449584</v>
      </c>
    </row>
    <row r="58" spans="1:12">
      <c r="A58" s="948" t="s">
        <v>541</v>
      </c>
      <c r="B58" s="992"/>
      <c r="C58" s="982"/>
      <c r="D58" s="992"/>
      <c r="E58" s="983"/>
      <c r="F58" s="992"/>
      <c r="G58" s="983"/>
      <c r="H58" s="992"/>
      <c r="I58" s="983"/>
      <c r="J58" s="1051"/>
      <c r="K58" s="1051"/>
      <c r="L58" s="1051"/>
    </row>
    <row r="59" spans="1:12">
      <c r="A59" s="947" t="s">
        <v>542</v>
      </c>
      <c r="B59" s="992">
        <v>3083023</v>
      </c>
      <c r="C59" s="982"/>
      <c r="D59" s="992">
        <v>1273139.0152700001</v>
      </c>
      <c r="E59" s="983"/>
      <c r="F59" s="992">
        <v>1613020.5354800001</v>
      </c>
      <c r="G59" s="983"/>
      <c r="H59" s="992">
        <v>1960309.5648200002</v>
      </c>
      <c r="I59" s="983"/>
      <c r="J59" s="1051">
        <v>0.4129515139102109</v>
      </c>
      <c r="K59" s="1051">
        <v>0.52319445410559706</v>
      </c>
      <c r="L59" s="1051">
        <v>0.63584007152071209</v>
      </c>
    </row>
    <row r="60" spans="1:12">
      <c r="A60" s="947" t="s">
        <v>543</v>
      </c>
      <c r="B60" s="992">
        <v>72133420</v>
      </c>
      <c r="C60" s="982"/>
      <c r="D60" s="992">
        <v>20082090.531330001</v>
      </c>
      <c r="E60" s="983"/>
      <c r="F60" s="992">
        <v>25755744.554550007</v>
      </c>
      <c r="G60" s="983"/>
      <c r="H60" s="992">
        <v>31564277.088670004</v>
      </c>
      <c r="I60" s="983"/>
      <c r="J60" s="1051">
        <v>0.27840202961858734</v>
      </c>
      <c r="K60" s="1051">
        <v>0.35705702785962468</v>
      </c>
      <c r="L60" s="1051">
        <v>0.43758187382034575</v>
      </c>
    </row>
    <row r="61" spans="1:12">
      <c r="A61" s="947" t="s">
        <v>544</v>
      </c>
      <c r="B61" s="992">
        <v>253557</v>
      </c>
      <c r="C61" s="982"/>
      <c r="D61" s="992">
        <v>136427.19739000002</v>
      </c>
      <c r="E61" s="983"/>
      <c r="F61" s="992">
        <v>179324.84888999999</v>
      </c>
      <c r="G61" s="983"/>
      <c r="H61" s="992">
        <v>235785.55609999999</v>
      </c>
      <c r="I61" s="983"/>
      <c r="J61" s="1051">
        <v>0.53805336626478473</v>
      </c>
      <c r="K61" s="1051">
        <v>0.70723682994356296</v>
      </c>
      <c r="L61" s="1051">
        <v>0.92991144436951056</v>
      </c>
    </row>
    <row r="62" spans="1:12">
      <c r="A62" s="947" t="s">
        <v>545</v>
      </c>
      <c r="B62" s="992">
        <v>3000000</v>
      </c>
      <c r="C62" s="982"/>
      <c r="D62" s="992">
        <v>920115.60194000008</v>
      </c>
      <c r="E62" s="983"/>
      <c r="F62" s="992">
        <v>1152764.50639</v>
      </c>
      <c r="G62" s="983"/>
      <c r="H62" s="992">
        <v>1383020.1708399998</v>
      </c>
      <c r="I62" s="983"/>
      <c r="J62" s="1051">
        <v>0.30670520064666668</v>
      </c>
      <c r="K62" s="1051">
        <v>0.38425483546333333</v>
      </c>
      <c r="L62" s="1051">
        <v>0.46100672361333328</v>
      </c>
    </row>
    <row r="63" spans="1:12">
      <c r="A63" s="947" t="s">
        <v>546</v>
      </c>
      <c r="B63" s="992">
        <v>49500000</v>
      </c>
      <c r="C63" s="982"/>
      <c r="D63" s="992">
        <v>14521200.314040005</v>
      </c>
      <c r="E63" s="983"/>
      <c r="F63" s="992">
        <v>17245638.779589999</v>
      </c>
      <c r="G63" s="983"/>
      <c r="H63" s="992">
        <v>25528249.217199992</v>
      </c>
      <c r="I63" s="983"/>
      <c r="J63" s="1051">
        <v>0.29335758210181828</v>
      </c>
      <c r="K63" s="1051">
        <v>0.34839674302202017</v>
      </c>
      <c r="L63" s="1051">
        <v>0.51572220640808064</v>
      </c>
    </row>
    <row r="64" spans="1:12">
      <c r="A64" s="948" t="s">
        <v>547</v>
      </c>
      <c r="B64" s="992"/>
      <c r="C64" s="982"/>
      <c r="D64" s="992"/>
      <c r="E64" s="983"/>
      <c r="F64" s="992"/>
      <c r="G64" s="983"/>
      <c r="H64" s="992"/>
      <c r="I64" s="983"/>
      <c r="J64" s="1051"/>
      <c r="K64" s="1051"/>
      <c r="L64" s="1051"/>
    </row>
    <row r="65" spans="1:14">
      <c r="A65" s="947" t="s">
        <v>548</v>
      </c>
      <c r="B65" s="992">
        <v>70000</v>
      </c>
      <c r="C65" s="982"/>
      <c r="D65" s="992">
        <v>-6.8000000000000005E-2</v>
      </c>
      <c r="E65" s="983"/>
      <c r="F65" s="992">
        <v>-6.8000000000000005E-2</v>
      </c>
      <c r="G65" s="983"/>
      <c r="H65" s="992">
        <v>-6.8000000000000005E-2</v>
      </c>
      <c r="I65" s="983"/>
      <c r="J65" s="1051"/>
      <c r="K65" s="1051"/>
      <c r="L65" s="1051"/>
    </row>
    <row r="66" spans="1:14" ht="15.75">
      <c r="A66" s="947" t="s">
        <v>549</v>
      </c>
      <c r="B66" s="992">
        <v>71275000</v>
      </c>
      <c r="C66" s="982"/>
      <c r="D66" s="992">
        <v>22563531.913730003</v>
      </c>
      <c r="E66" s="983"/>
      <c r="F66" s="992">
        <v>28520825.678320006</v>
      </c>
      <c r="G66" s="983"/>
      <c r="H66" s="992">
        <v>33556617.161990002</v>
      </c>
      <c r="I66" s="983"/>
      <c r="J66" s="1051">
        <v>0.31657007244798319</v>
      </c>
      <c r="K66" s="1051">
        <v>0.40015188605149077</v>
      </c>
      <c r="L66" s="1051">
        <v>0.47080487073995092</v>
      </c>
      <c r="N66" s="1088"/>
    </row>
    <row r="67" spans="1:14">
      <c r="A67" s="948" t="s">
        <v>541</v>
      </c>
      <c r="B67" s="992"/>
      <c r="C67" s="982"/>
      <c r="D67" s="992"/>
      <c r="E67" s="983"/>
      <c r="F67" s="992"/>
      <c r="G67" s="983"/>
      <c r="H67" s="992"/>
      <c r="I67" s="983"/>
      <c r="J67" s="1051"/>
      <c r="K67" s="1051"/>
      <c r="L67" s="1051"/>
    </row>
    <row r="68" spans="1:14">
      <c r="A68" s="947" t="s">
        <v>550</v>
      </c>
      <c r="B68" s="992">
        <v>57362000</v>
      </c>
      <c r="C68" s="982"/>
      <c r="D68" s="992">
        <v>17366588.832180001</v>
      </c>
      <c r="E68" s="983"/>
      <c r="F68" s="992">
        <v>22055617.302510001</v>
      </c>
      <c r="G68" s="983"/>
      <c r="H68" s="992">
        <v>26245127.687459998</v>
      </c>
      <c r="I68" s="983"/>
      <c r="J68" s="1051">
        <v>0.30275424204490781</v>
      </c>
      <c r="K68" s="1051">
        <v>0.38449875008734008</v>
      </c>
      <c r="L68" s="1051">
        <v>0.45753508747010213</v>
      </c>
    </row>
    <row r="69" spans="1:14">
      <c r="A69" s="947" t="s">
        <v>551</v>
      </c>
      <c r="B69" s="992">
        <v>13900000</v>
      </c>
      <c r="C69" s="982"/>
      <c r="D69" s="992">
        <v>5197579.7511499999</v>
      </c>
      <c r="E69" s="983"/>
      <c r="F69" s="992">
        <v>6465845.0454099998</v>
      </c>
      <c r="G69" s="983"/>
      <c r="H69" s="992">
        <v>7312126.1441299999</v>
      </c>
      <c r="I69" s="983"/>
      <c r="J69" s="1051">
        <v>0.37392660080215828</v>
      </c>
      <c r="K69" s="1051">
        <v>0.46516870830287771</v>
      </c>
      <c r="L69" s="1051">
        <v>0.52605224058489208</v>
      </c>
    </row>
    <row r="70" spans="1:14">
      <c r="A70" s="947" t="s">
        <v>552</v>
      </c>
      <c r="B70" s="992">
        <v>13000</v>
      </c>
      <c r="C70" s="982"/>
      <c r="D70" s="992">
        <v>-636.66959999999995</v>
      </c>
      <c r="E70" s="983"/>
      <c r="F70" s="992">
        <v>-636.66959999999995</v>
      </c>
      <c r="G70" s="983"/>
      <c r="H70" s="992">
        <v>-636.66959999999995</v>
      </c>
      <c r="I70" s="983"/>
      <c r="J70" s="1051"/>
      <c r="K70" s="1051"/>
      <c r="L70" s="1051"/>
    </row>
    <row r="71" spans="1:14">
      <c r="A71" s="947" t="s">
        <v>553</v>
      </c>
      <c r="B71" s="992">
        <v>3400000</v>
      </c>
      <c r="C71" s="982"/>
      <c r="D71" s="992">
        <v>945478.37600000005</v>
      </c>
      <c r="E71" s="983"/>
      <c r="F71" s="992">
        <v>1073724.7749999999</v>
      </c>
      <c r="G71" s="983"/>
      <c r="H71" s="992">
        <v>1600335.3289999999</v>
      </c>
      <c r="I71" s="983"/>
      <c r="J71" s="1051">
        <v>0.27808187529411765</v>
      </c>
      <c r="K71" s="1051">
        <v>0.31580140441176469</v>
      </c>
      <c r="L71" s="1051">
        <v>0.47068686147058819</v>
      </c>
    </row>
    <row r="72" spans="1:14">
      <c r="A72" s="947" t="s">
        <v>554</v>
      </c>
      <c r="B72" s="992">
        <v>5170000</v>
      </c>
      <c r="C72" s="982"/>
      <c r="D72" s="992">
        <v>1701731.5209300001</v>
      </c>
      <c r="E72" s="983"/>
      <c r="F72" s="992">
        <v>2135888.27</v>
      </c>
      <c r="G72" s="983"/>
      <c r="H72" s="992">
        <v>2573310.6675900002</v>
      </c>
      <c r="I72" s="983"/>
      <c r="J72" s="1051">
        <v>0.32915503306189559</v>
      </c>
      <c r="K72" s="1051">
        <v>0.41313119342359766</v>
      </c>
      <c r="L72" s="1051">
        <v>0.49773900727079307</v>
      </c>
    </row>
    <row r="73" spans="1:14">
      <c r="A73" s="947" t="s">
        <v>753</v>
      </c>
      <c r="B73" s="992">
        <v>2525000</v>
      </c>
      <c r="C73" s="982"/>
      <c r="D73" s="992">
        <v>620337.33228999993</v>
      </c>
      <c r="E73" s="983"/>
      <c r="F73" s="992">
        <v>844698.94715999998</v>
      </c>
      <c r="G73" s="983"/>
      <c r="H73" s="992">
        <v>1074135.2114500001</v>
      </c>
      <c r="I73" s="983"/>
      <c r="J73" s="1051">
        <v>0.24567815140198018</v>
      </c>
      <c r="K73" s="1051">
        <v>0.33453423649900987</v>
      </c>
      <c r="L73" s="1051">
        <v>0.42540008374257426</v>
      </c>
    </row>
    <row r="74" spans="1:14">
      <c r="A74" s="947" t="s">
        <v>750</v>
      </c>
      <c r="B74" s="992"/>
      <c r="C74" s="982"/>
      <c r="D74" s="992">
        <v>0.104</v>
      </c>
      <c r="E74" s="983"/>
      <c r="F74" s="992">
        <v>0.13</v>
      </c>
      <c r="G74" s="983"/>
      <c r="H74" s="992">
        <v>0.156</v>
      </c>
      <c r="I74" s="983"/>
      <c r="J74" s="1051"/>
      <c r="K74" s="1051"/>
      <c r="L74" s="1051"/>
    </row>
    <row r="75" spans="1:14">
      <c r="A75" s="947" t="s">
        <v>751</v>
      </c>
      <c r="B75" s="992"/>
      <c r="C75" s="982"/>
      <c r="D75" s="992">
        <v>3.3299999999999996E-2</v>
      </c>
      <c r="E75" s="983"/>
      <c r="F75" s="992">
        <v>3.3750000000000002E-2</v>
      </c>
      <c r="G75" s="983"/>
      <c r="H75" s="992">
        <v>9.8058399999999999</v>
      </c>
      <c r="I75" s="983"/>
      <c r="J75" s="1051"/>
      <c r="K75" s="1051"/>
      <c r="L75" s="1051"/>
    </row>
    <row r="76" spans="1:14" ht="15.75">
      <c r="A76" s="949" t="s">
        <v>752</v>
      </c>
      <c r="B76" s="992"/>
      <c r="C76" s="982"/>
      <c r="D76" s="992">
        <v>0</v>
      </c>
      <c r="E76" s="983"/>
      <c r="F76" s="992">
        <v>0</v>
      </c>
      <c r="G76" s="983"/>
      <c r="H76" s="992">
        <v>0</v>
      </c>
      <c r="I76" s="983"/>
      <c r="J76" s="1050"/>
      <c r="K76" s="1050"/>
      <c r="L76" s="1050"/>
    </row>
    <row r="77" spans="1:14" ht="20.100000000000001" customHeight="1">
      <c r="A77" s="943" t="s">
        <v>555</v>
      </c>
      <c r="B77" s="993">
        <v>55554001</v>
      </c>
      <c r="C77" s="979"/>
      <c r="D77" s="993">
        <v>14465532.608820727</v>
      </c>
      <c r="E77" s="980"/>
      <c r="F77" s="993">
        <v>18332246.783950377</v>
      </c>
      <c r="G77" s="980"/>
      <c r="H77" s="993">
        <v>32085078.297640096</v>
      </c>
      <c r="I77" s="980"/>
      <c r="J77" s="1050">
        <v>0.26038687310425629</v>
      </c>
      <c r="K77" s="1050">
        <v>0.32998967588221734</v>
      </c>
      <c r="L77" s="1050">
        <v>0.57754757029363368</v>
      </c>
    </row>
    <row r="78" spans="1:14" ht="15.75">
      <c r="A78" s="946" t="s">
        <v>538</v>
      </c>
      <c r="B78" s="978"/>
      <c r="C78" s="982"/>
      <c r="D78" s="978"/>
      <c r="E78" s="983"/>
      <c r="F78" s="978"/>
      <c r="G78" s="983"/>
      <c r="H78" s="978"/>
      <c r="I78" s="983"/>
      <c r="J78" s="1050"/>
      <c r="K78" s="1050"/>
      <c r="L78" s="1050"/>
    </row>
    <row r="79" spans="1:14">
      <c r="A79" s="947" t="s">
        <v>556</v>
      </c>
      <c r="B79" s="981">
        <v>1797471</v>
      </c>
      <c r="C79" s="982"/>
      <c r="D79" s="981">
        <v>3104.7037899999996</v>
      </c>
      <c r="E79" s="983"/>
      <c r="F79" s="981">
        <v>3138.72379</v>
      </c>
      <c r="G79" s="983"/>
      <c r="H79" s="981">
        <v>109560.90082000001</v>
      </c>
      <c r="I79" s="983"/>
      <c r="J79" s="1051">
        <v>1.7272622423393754E-3</v>
      </c>
      <c r="K79" s="1051">
        <v>1.7461888342009413E-3</v>
      </c>
      <c r="L79" s="1051">
        <v>6.0952805814391449E-2</v>
      </c>
    </row>
    <row r="80" spans="1:14">
      <c r="A80" s="948" t="s">
        <v>557</v>
      </c>
      <c r="B80" s="981"/>
      <c r="C80" s="982"/>
      <c r="D80" s="981"/>
      <c r="E80" s="983"/>
      <c r="F80" s="981"/>
      <c r="G80" s="983"/>
      <c r="H80" s="981"/>
      <c r="I80" s="983"/>
      <c r="J80" s="1051"/>
      <c r="K80" s="1051"/>
      <c r="L80" s="1051"/>
    </row>
    <row r="81" spans="1:12">
      <c r="A81" s="950" t="s">
        <v>558</v>
      </c>
      <c r="B81" s="992">
        <v>1797471</v>
      </c>
      <c r="C81" s="982"/>
      <c r="D81" s="992">
        <v>1241.4518899999998</v>
      </c>
      <c r="E81" s="983"/>
      <c r="F81" s="992">
        <v>1275.4718899999998</v>
      </c>
      <c r="G81" s="983"/>
      <c r="H81" s="992">
        <v>107697.00492000001</v>
      </c>
      <c r="I81" s="983"/>
      <c r="J81" s="1051">
        <v>6.9066588000585261E-4</v>
      </c>
      <c r="K81" s="1051">
        <v>7.0959247186741807E-4</v>
      </c>
      <c r="L81" s="1051">
        <v>5.991585117089511E-2</v>
      </c>
    </row>
    <row r="82" spans="1:12">
      <c r="A82" s="950" t="s">
        <v>728</v>
      </c>
      <c r="B82" s="992"/>
      <c r="C82" s="982"/>
      <c r="D82" s="992">
        <v>1863.2519</v>
      </c>
      <c r="E82" s="983"/>
      <c r="F82" s="992">
        <v>1863.2519</v>
      </c>
      <c r="G82" s="983"/>
      <c r="H82" s="992">
        <v>1863.8959</v>
      </c>
      <c r="I82" s="983"/>
      <c r="J82" s="1051"/>
      <c r="K82" s="1051"/>
      <c r="L82" s="1051"/>
    </row>
    <row r="83" spans="1:12">
      <c r="A83" s="947" t="s">
        <v>724</v>
      </c>
      <c r="B83" s="992">
        <v>8876858</v>
      </c>
      <c r="C83" s="982"/>
      <c r="D83" s="992">
        <v>0</v>
      </c>
      <c r="E83" s="983"/>
      <c r="F83" s="992">
        <v>0</v>
      </c>
      <c r="G83" s="983"/>
      <c r="H83" s="992">
        <v>8876858.4058400001</v>
      </c>
      <c r="I83" s="983"/>
      <c r="J83" s="1051"/>
      <c r="K83" s="1051"/>
      <c r="L83" s="1051">
        <v>1.0000000457188793</v>
      </c>
    </row>
    <row r="84" spans="1:12">
      <c r="A84" s="947" t="s">
        <v>725</v>
      </c>
      <c r="B84" s="992">
        <v>5624000</v>
      </c>
      <c r="C84" s="982"/>
      <c r="D84" s="992">
        <v>1797393.0425199999</v>
      </c>
      <c r="E84" s="983"/>
      <c r="F84" s="992">
        <v>2275002.5938200001</v>
      </c>
      <c r="G84" s="983"/>
      <c r="H84" s="992">
        <v>2753763.1006300002</v>
      </c>
      <c r="I84" s="983"/>
      <c r="J84" s="1051">
        <v>0.31959335748933143</v>
      </c>
      <c r="K84" s="1051">
        <v>0.40451681966927455</v>
      </c>
      <c r="L84" s="1051">
        <v>0.4896449325444524</v>
      </c>
    </row>
    <row r="85" spans="1:12">
      <c r="A85" s="947" t="s">
        <v>726</v>
      </c>
      <c r="B85" s="992">
        <v>36110159</v>
      </c>
      <c r="C85" s="982"/>
      <c r="D85" s="992">
        <v>11616659.030230727</v>
      </c>
      <c r="E85" s="983"/>
      <c r="F85" s="992">
        <v>14747163.615280379</v>
      </c>
      <c r="G85" s="983"/>
      <c r="H85" s="992">
        <v>18779388.020450097</v>
      </c>
      <c r="I85" s="983"/>
      <c r="J85" s="1051">
        <v>0.32170057822871195</v>
      </c>
      <c r="K85" s="1051">
        <v>0.4083937601958601</v>
      </c>
      <c r="L85" s="1051">
        <v>0.52005830327277425</v>
      </c>
    </row>
    <row r="86" spans="1:12">
      <c r="A86" s="947" t="s">
        <v>727</v>
      </c>
      <c r="B86" s="992">
        <v>3145513</v>
      </c>
      <c r="C86" s="982"/>
      <c r="D86" s="992">
        <v>1048375.8322800001</v>
      </c>
      <c r="E86" s="983"/>
      <c r="F86" s="992">
        <v>1306941.85106</v>
      </c>
      <c r="G86" s="983"/>
      <c r="H86" s="992">
        <v>1565507.8699</v>
      </c>
      <c r="I86" s="983"/>
      <c r="J86" s="1051">
        <v>0.33329248115649185</v>
      </c>
      <c r="K86" s="1051">
        <v>0.41549402309257666</v>
      </c>
      <c r="L86" s="1051">
        <v>0.49769556504773627</v>
      </c>
    </row>
    <row r="87" spans="1:12" ht="20.100000000000001" customHeight="1">
      <c r="A87" s="951" t="s">
        <v>559</v>
      </c>
      <c r="B87" s="994">
        <v>2591153</v>
      </c>
      <c r="C87" s="985"/>
      <c r="D87" s="994">
        <v>133792.74612</v>
      </c>
      <c r="E87" s="986"/>
      <c r="F87" s="994">
        <v>193414.09078</v>
      </c>
      <c r="G87" s="986"/>
      <c r="H87" s="994">
        <v>789437.25479000004</v>
      </c>
      <c r="I87" s="985"/>
      <c r="J87" s="1052">
        <v>5.1634444635264683E-2</v>
      </c>
      <c r="K87" s="1169">
        <v>7.4644025566996619E-2</v>
      </c>
      <c r="L87" s="1169">
        <v>0.30466639939440088</v>
      </c>
    </row>
    <row r="88" spans="1:12" ht="20.100000000000001" customHeight="1">
      <c r="A88" s="1171"/>
      <c r="B88" s="1172"/>
      <c r="C88" s="979"/>
      <c r="D88" s="1172"/>
      <c r="E88" s="979"/>
      <c r="F88" s="1172"/>
      <c r="G88" s="979"/>
      <c r="H88" s="1172"/>
      <c r="I88" s="979"/>
      <c r="J88" s="1173"/>
      <c r="K88" s="1173"/>
      <c r="L88" s="1173"/>
    </row>
    <row r="90" spans="1:12" ht="15.75">
      <c r="A90" s="914"/>
      <c r="B90" s="917" t="s">
        <v>4</v>
      </c>
      <c r="C90" s="918"/>
      <c r="D90" s="966"/>
      <c r="E90" s="914"/>
      <c r="F90" s="914"/>
      <c r="G90" s="914"/>
      <c r="H90" s="914"/>
      <c r="I90" s="914"/>
      <c r="J90" s="914"/>
      <c r="K90" s="919"/>
      <c r="L90" s="919" t="s">
        <v>2</v>
      </c>
    </row>
    <row r="91" spans="1:12" ht="15.75">
      <c r="A91" s="920"/>
      <c r="B91" s="921" t="s">
        <v>227</v>
      </c>
      <c r="C91" s="922"/>
      <c r="D91" s="1505" t="s">
        <v>229</v>
      </c>
      <c r="E91" s="1506"/>
      <c r="F91" s="1506"/>
      <c r="G91" s="1506"/>
      <c r="H91" s="1506"/>
      <c r="I91" s="1507"/>
      <c r="J91" s="1508" t="s">
        <v>433</v>
      </c>
      <c r="K91" s="1509"/>
      <c r="L91" s="1510"/>
    </row>
    <row r="92" spans="1:12" ht="15.75">
      <c r="A92" s="923" t="s">
        <v>3</v>
      </c>
      <c r="B92" s="924" t="s">
        <v>228</v>
      </c>
      <c r="C92" s="922"/>
      <c r="D92" s="925"/>
      <c r="E92" s="926"/>
      <c r="F92" s="925"/>
      <c r="G92" s="926"/>
      <c r="H92" s="925"/>
      <c r="I92" s="926"/>
      <c r="J92" s="927"/>
      <c r="K92" s="928"/>
      <c r="L92" s="928"/>
    </row>
    <row r="93" spans="1:12" ht="20.100000000000001" customHeight="1">
      <c r="A93" s="929"/>
      <c r="B93" s="930" t="s">
        <v>745</v>
      </c>
      <c r="C93" s="931" t="s">
        <v>4</v>
      </c>
      <c r="D93" s="932" t="s">
        <v>767</v>
      </c>
      <c r="E93" s="933"/>
      <c r="F93" s="930" t="s">
        <v>770</v>
      </c>
      <c r="G93" s="934"/>
      <c r="H93" s="930" t="s">
        <v>769</v>
      </c>
      <c r="I93" s="934"/>
      <c r="J93" s="935" t="s">
        <v>232</v>
      </c>
      <c r="K93" s="936" t="s">
        <v>437</v>
      </c>
      <c r="L93" s="936" t="s">
        <v>438</v>
      </c>
    </row>
    <row r="94" spans="1:12" ht="15" customHeight="1">
      <c r="A94" s="937">
        <v>1</v>
      </c>
      <c r="B94" s="938">
        <v>2</v>
      </c>
      <c r="C94" s="939"/>
      <c r="D94" s="938">
        <v>3</v>
      </c>
      <c r="E94" s="939"/>
      <c r="F94" s="940">
        <v>4</v>
      </c>
      <c r="G94" s="939"/>
      <c r="H94" s="938">
        <v>5</v>
      </c>
      <c r="I94" s="939"/>
      <c r="J94" s="939">
        <v>6</v>
      </c>
      <c r="K94" s="939">
        <v>7</v>
      </c>
      <c r="L94" s="937">
        <v>8</v>
      </c>
    </row>
    <row r="95" spans="1:12" ht="20.100000000000001" customHeight="1">
      <c r="A95" s="943" t="s">
        <v>535</v>
      </c>
      <c r="B95" s="991">
        <v>482985154</v>
      </c>
      <c r="C95" s="977"/>
      <c r="D95" s="991">
        <v>278083530.18765944</v>
      </c>
      <c r="E95" s="944"/>
      <c r="F95" s="991">
        <v>320103425.69044816</v>
      </c>
      <c r="G95" s="944"/>
      <c r="H95" s="991">
        <v>360079873.74313712</v>
      </c>
      <c r="I95" s="944"/>
      <c r="J95" s="1050">
        <v>0.57575999569473191</v>
      </c>
      <c r="K95" s="1050">
        <v>0.66276038308715424</v>
      </c>
      <c r="L95" s="1050">
        <v>0.74552990037274958</v>
      </c>
    </row>
    <row r="96" spans="1:12" ht="15.75">
      <c r="A96" s="946" t="s">
        <v>536</v>
      </c>
      <c r="B96" s="992"/>
      <c r="C96" s="979"/>
      <c r="D96" s="992"/>
      <c r="E96" s="980"/>
      <c r="F96" s="992"/>
      <c r="G96" s="980"/>
      <c r="H96" s="992"/>
      <c r="I96" s="980"/>
      <c r="J96" s="1050"/>
      <c r="K96" s="1050"/>
      <c r="L96" s="1050"/>
    </row>
    <row r="97" spans="1:12" ht="20.100000000000001" customHeight="1">
      <c r="A97" s="943" t="s">
        <v>537</v>
      </c>
      <c r="B97" s="993">
        <v>424840000</v>
      </c>
      <c r="C97" s="979"/>
      <c r="D97" s="993">
        <v>240486471.38252997</v>
      </c>
      <c r="E97" s="980"/>
      <c r="F97" s="993">
        <v>278122145.94309002</v>
      </c>
      <c r="G97" s="980"/>
      <c r="H97" s="993">
        <v>313109210.76201999</v>
      </c>
      <c r="I97" s="980"/>
      <c r="J97" s="1050">
        <v>0.56606362720678371</v>
      </c>
      <c r="K97" s="1050">
        <v>0.6546515063155306</v>
      </c>
      <c r="L97" s="1050">
        <v>0.73700501544586194</v>
      </c>
    </row>
    <row r="98" spans="1:12" ht="15.75">
      <c r="A98" s="946" t="s">
        <v>538</v>
      </c>
      <c r="B98" s="1099"/>
      <c r="C98" s="982"/>
      <c r="D98" s="992"/>
      <c r="E98" s="980"/>
      <c r="F98" s="992"/>
      <c r="G98" s="980"/>
      <c r="H98" s="992"/>
      <c r="I98" s="980"/>
      <c r="J98" s="1050"/>
      <c r="K98" s="1050"/>
      <c r="L98" s="1050"/>
    </row>
    <row r="99" spans="1:12">
      <c r="A99" s="947" t="s">
        <v>539</v>
      </c>
      <c r="B99" s="992">
        <v>214500000</v>
      </c>
      <c r="C99" s="982"/>
      <c r="D99" s="992">
        <v>121030001.77063</v>
      </c>
      <c r="E99" s="983"/>
      <c r="F99" s="992">
        <v>140021889.42149001</v>
      </c>
      <c r="G99" s="983"/>
      <c r="H99" s="992">
        <v>158138438.33923998</v>
      </c>
      <c r="I99" s="983"/>
      <c r="J99" s="1051">
        <v>0.56424243249710959</v>
      </c>
      <c r="K99" s="1051">
        <v>0.65278270126568771</v>
      </c>
      <c r="L99" s="1051">
        <v>0.73724213677967354</v>
      </c>
    </row>
    <row r="100" spans="1:12">
      <c r="A100" s="947" t="s">
        <v>540</v>
      </c>
      <c r="B100" s="992">
        <v>75470000</v>
      </c>
      <c r="C100" s="982"/>
      <c r="D100" s="992">
        <v>40887680.24916999</v>
      </c>
      <c r="E100" s="983"/>
      <c r="F100" s="992">
        <v>48149083.724930011</v>
      </c>
      <c r="G100" s="983"/>
      <c r="H100" s="992">
        <v>54661467.341049999</v>
      </c>
      <c r="I100" s="983"/>
      <c r="J100" s="1051">
        <v>0.54177395321544974</v>
      </c>
      <c r="K100" s="1051">
        <v>0.63798971412389038</v>
      </c>
      <c r="L100" s="1051">
        <v>0.72428073858553066</v>
      </c>
    </row>
    <row r="101" spans="1:12">
      <c r="A101" s="948" t="s">
        <v>541</v>
      </c>
      <c r="B101" s="1099"/>
      <c r="C101" s="982"/>
      <c r="D101" s="992"/>
      <c r="E101" s="983"/>
      <c r="F101" s="992"/>
      <c r="G101" s="983"/>
      <c r="H101" s="992"/>
      <c r="I101" s="983"/>
      <c r="J101" s="1051"/>
      <c r="K101" s="1051"/>
      <c r="L101" s="1051"/>
    </row>
    <row r="102" spans="1:12">
      <c r="A102" s="947" t="s">
        <v>542</v>
      </c>
      <c r="B102" s="992">
        <v>3083023</v>
      </c>
      <c r="C102" s="982"/>
      <c r="D102" s="992">
        <v>2310886.5663700001</v>
      </c>
      <c r="E102" s="983"/>
      <c r="F102" s="992">
        <v>2626678.1203100001</v>
      </c>
      <c r="G102" s="983"/>
      <c r="H102" s="992">
        <v>2943396.9741099998</v>
      </c>
      <c r="I102" s="983"/>
      <c r="J102" s="1051">
        <v>0.74955216564067151</v>
      </c>
      <c r="K102" s="1051">
        <v>0.85198135735931912</v>
      </c>
      <c r="L102" s="1051">
        <v>0.95471132525122249</v>
      </c>
    </row>
    <row r="103" spans="1:12">
      <c r="A103" s="947" t="s">
        <v>543</v>
      </c>
      <c r="B103" s="992">
        <v>72133420</v>
      </c>
      <c r="C103" s="982"/>
      <c r="D103" s="992">
        <v>38304078.706669994</v>
      </c>
      <c r="E103" s="983"/>
      <c r="F103" s="992">
        <v>45213825.967950009</v>
      </c>
      <c r="G103" s="983"/>
      <c r="H103" s="992">
        <v>51361221.641689993</v>
      </c>
      <c r="I103" s="983"/>
      <c r="J103" s="1051">
        <v>0.53101708898136246</v>
      </c>
      <c r="K103" s="1051">
        <v>0.62680829451799192</v>
      </c>
      <c r="L103" s="1051">
        <v>0.71203086782367997</v>
      </c>
    </row>
    <row r="104" spans="1:12">
      <c r="A104" s="947" t="s">
        <v>544</v>
      </c>
      <c r="B104" s="992">
        <v>253557</v>
      </c>
      <c r="C104" s="982"/>
      <c r="D104" s="992">
        <v>272714.97612999997</v>
      </c>
      <c r="E104" s="983"/>
      <c r="F104" s="992">
        <v>308579.63666999998</v>
      </c>
      <c r="G104" s="983"/>
      <c r="H104" s="992">
        <v>356848.72524999996</v>
      </c>
      <c r="I104" s="983"/>
      <c r="J104" s="1051">
        <v>1.0755568812140859</v>
      </c>
      <c r="K104" s="1051">
        <v>1.2170030276032606</v>
      </c>
      <c r="L104" s="1051">
        <v>1.4073708288471625</v>
      </c>
    </row>
    <row r="105" spans="1:12">
      <c r="A105" s="947" t="s">
        <v>545</v>
      </c>
      <c r="B105" s="992">
        <v>3000000</v>
      </c>
      <c r="C105" s="982"/>
      <c r="D105" s="992">
        <v>1627970.1636700002</v>
      </c>
      <c r="E105" s="983"/>
      <c r="F105" s="992">
        <v>1891726.3451500002</v>
      </c>
      <c r="G105" s="983"/>
      <c r="H105" s="992">
        <v>2159919.8140599998</v>
      </c>
      <c r="I105" s="983"/>
      <c r="J105" s="1051">
        <v>0.54265672122333342</v>
      </c>
      <c r="K105" s="1051">
        <v>0.63057544838333335</v>
      </c>
      <c r="L105" s="1051">
        <v>0.71997327135333322</v>
      </c>
    </row>
    <row r="106" spans="1:12">
      <c r="A106" s="947" t="s">
        <v>546</v>
      </c>
      <c r="B106" s="992">
        <v>49500000</v>
      </c>
      <c r="C106" s="982"/>
      <c r="D106" s="992">
        <v>31019037.869719993</v>
      </c>
      <c r="E106" s="983"/>
      <c r="F106" s="992">
        <v>34958653.635709994</v>
      </c>
      <c r="G106" s="983"/>
      <c r="H106" s="992">
        <v>37852200.428240001</v>
      </c>
      <c r="I106" s="983"/>
      <c r="J106" s="1051">
        <v>0.62664722969131303</v>
      </c>
      <c r="K106" s="1051">
        <v>0.70623542698404029</v>
      </c>
      <c r="L106" s="1051">
        <v>0.7646909177422222</v>
      </c>
    </row>
    <row r="107" spans="1:12">
      <c r="A107" s="948" t="s">
        <v>547</v>
      </c>
      <c r="B107" s="1099"/>
      <c r="C107" s="982"/>
      <c r="D107" s="992"/>
      <c r="E107" s="983"/>
      <c r="F107" s="992"/>
      <c r="G107" s="983"/>
      <c r="H107" s="992"/>
      <c r="I107" s="983"/>
      <c r="J107" s="1051"/>
      <c r="K107" s="1051"/>
      <c r="L107" s="1051"/>
    </row>
    <row r="108" spans="1:12">
      <c r="A108" s="947" t="s">
        <v>548</v>
      </c>
      <c r="B108" s="992">
        <v>70000</v>
      </c>
      <c r="C108" s="982"/>
      <c r="D108" s="992">
        <v>-6.8000000000000005E-2</v>
      </c>
      <c r="E108" s="983"/>
      <c r="F108" s="992">
        <v>-3.0990000000000002</v>
      </c>
      <c r="G108" s="983"/>
      <c r="H108" s="992">
        <v>492.80200000000002</v>
      </c>
      <c r="I108" s="983"/>
      <c r="J108" s="1051"/>
      <c r="K108" s="1051"/>
      <c r="L108" s="1051">
        <v>7.0400285714285714E-3</v>
      </c>
    </row>
    <row r="109" spans="1:12">
      <c r="A109" s="947" t="s">
        <v>549</v>
      </c>
      <c r="B109" s="992">
        <v>71275000</v>
      </c>
      <c r="C109" s="982"/>
      <c r="D109" s="992">
        <v>39651530.237070002</v>
      </c>
      <c r="E109" s="983"/>
      <c r="F109" s="992">
        <v>45787031.25105001</v>
      </c>
      <c r="G109" s="983"/>
      <c r="H109" s="992">
        <v>51946626.4652</v>
      </c>
      <c r="I109" s="983"/>
      <c r="J109" s="1051">
        <v>0.55631750595678708</v>
      </c>
      <c r="K109" s="1051">
        <v>0.64239959664749224</v>
      </c>
      <c r="L109" s="1051">
        <v>0.72881973293861801</v>
      </c>
    </row>
    <row r="110" spans="1:12">
      <c r="A110" s="948" t="s">
        <v>541</v>
      </c>
      <c r="B110" s="1099"/>
      <c r="C110" s="982"/>
      <c r="D110" s="992"/>
      <c r="E110" s="983"/>
      <c r="F110" s="992"/>
      <c r="G110" s="983"/>
      <c r="H110" s="992"/>
      <c r="I110" s="983"/>
      <c r="J110" s="1051"/>
      <c r="K110" s="1051"/>
      <c r="L110" s="1051"/>
    </row>
    <row r="111" spans="1:12">
      <c r="A111" s="947" t="s">
        <v>550</v>
      </c>
      <c r="B111" s="992">
        <v>57362000</v>
      </c>
      <c r="C111" s="982"/>
      <c r="D111" s="992">
        <v>31188427.759979997</v>
      </c>
      <c r="E111" s="983"/>
      <c r="F111" s="992">
        <v>36306057.743469998</v>
      </c>
      <c r="G111" s="983"/>
      <c r="H111" s="992">
        <v>41526687.711309999</v>
      </c>
      <c r="I111" s="983"/>
      <c r="J111" s="1051">
        <v>0.54371234894145948</v>
      </c>
      <c r="K111" s="1051">
        <v>0.63292872883564033</v>
      </c>
      <c r="L111" s="1051">
        <v>0.72394072227798889</v>
      </c>
    </row>
    <row r="112" spans="1:12">
      <c r="A112" s="947" t="s">
        <v>551</v>
      </c>
      <c r="B112" s="992">
        <v>13900000</v>
      </c>
      <c r="C112" s="982"/>
      <c r="D112" s="992">
        <v>8463739.2852299996</v>
      </c>
      <c r="E112" s="983"/>
      <c r="F112" s="992">
        <v>9481610.31635</v>
      </c>
      <c r="G112" s="983"/>
      <c r="H112" s="992">
        <v>10414094.241660001</v>
      </c>
      <c r="I112" s="983"/>
      <c r="J112" s="1051">
        <v>0.60890210685107915</v>
      </c>
      <c r="K112" s="1051">
        <v>0.68213023858633093</v>
      </c>
      <c r="L112" s="1051">
        <v>0.74921541306906481</v>
      </c>
    </row>
    <row r="113" spans="1:12">
      <c r="A113" s="947" t="s">
        <v>552</v>
      </c>
      <c r="B113" s="992">
        <v>13000</v>
      </c>
      <c r="C113" s="982"/>
      <c r="D113" s="992">
        <v>-636.80813999999998</v>
      </c>
      <c r="E113" s="983"/>
      <c r="F113" s="992">
        <v>-636.80876999999998</v>
      </c>
      <c r="G113" s="983"/>
      <c r="H113" s="992">
        <v>5844.5122299999994</v>
      </c>
      <c r="I113" s="983"/>
      <c r="J113" s="1051"/>
      <c r="K113" s="1051"/>
      <c r="L113" s="1051">
        <v>0.44957786384615378</v>
      </c>
    </row>
    <row r="114" spans="1:12">
      <c r="A114" s="947" t="s">
        <v>553</v>
      </c>
      <c r="B114" s="992">
        <v>3400000</v>
      </c>
      <c r="C114" s="982"/>
      <c r="D114" s="992">
        <v>1909951.6229999999</v>
      </c>
      <c r="E114" s="983"/>
      <c r="F114" s="992">
        <v>2245702.8509999998</v>
      </c>
      <c r="G114" s="983"/>
      <c r="H114" s="992">
        <v>2575403.5279999999</v>
      </c>
      <c r="I114" s="983"/>
      <c r="J114" s="1051">
        <v>0.56175047735294115</v>
      </c>
      <c r="K114" s="1051">
        <v>0.66050083852941166</v>
      </c>
      <c r="L114" s="1051">
        <v>0.75747162588235295</v>
      </c>
    </row>
    <row r="115" spans="1:12">
      <c r="A115" s="947" t="s">
        <v>554</v>
      </c>
      <c r="B115" s="992">
        <v>5170000</v>
      </c>
      <c r="C115" s="982"/>
      <c r="D115" s="992">
        <v>3003106.9569800003</v>
      </c>
      <c r="E115" s="983"/>
      <c r="F115" s="992">
        <v>3450311.53431</v>
      </c>
      <c r="G115" s="983"/>
      <c r="H115" s="992">
        <v>3896872.15741</v>
      </c>
      <c r="I115" s="983"/>
      <c r="J115" s="1051">
        <v>0.5808717518336558</v>
      </c>
      <c r="K115" s="1051">
        <v>0.66737167007930365</v>
      </c>
      <c r="L115" s="1051">
        <v>0.75374703238104446</v>
      </c>
    </row>
    <row r="116" spans="1:12">
      <c r="A116" s="947" t="s">
        <v>753</v>
      </c>
      <c r="B116" s="992">
        <v>2525000</v>
      </c>
      <c r="C116" s="982"/>
      <c r="D116" s="992">
        <v>1357182.5244500001</v>
      </c>
      <c r="E116" s="983"/>
      <c r="F116" s="992">
        <v>1617737.1638800001</v>
      </c>
      <c r="G116" s="983"/>
      <c r="H116" s="992">
        <v>1878272.6402700001</v>
      </c>
      <c r="I116" s="983"/>
      <c r="J116" s="1051">
        <v>0.53749802948514858</v>
      </c>
      <c r="K116" s="1051">
        <v>0.64068798569504959</v>
      </c>
      <c r="L116" s="1051">
        <v>0.74387035258217826</v>
      </c>
    </row>
    <row r="117" spans="1:12">
      <c r="A117" s="947" t="s">
        <v>750</v>
      </c>
      <c r="B117" s="1099"/>
      <c r="C117" s="982"/>
      <c r="D117" s="992">
        <v>0.182</v>
      </c>
      <c r="E117" s="983"/>
      <c r="F117" s="992">
        <v>0.20899999999999999</v>
      </c>
      <c r="G117" s="983"/>
      <c r="H117" s="992">
        <v>0.23599999999999999</v>
      </c>
      <c r="I117" s="983"/>
      <c r="J117" s="1051"/>
      <c r="K117" s="1051"/>
      <c r="L117" s="1051"/>
    </row>
    <row r="118" spans="1:12">
      <c r="A118" s="947" t="s">
        <v>751</v>
      </c>
      <c r="B118" s="1099"/>
      <c r="C118" s="982"/>
      <c r="D118" s="992">
        <v>9.8058399999999999</v>
      </c>
      <c r="E118" s="983"/>
      <c r="F118" s="992">
        <v>9.8065699999999989</v>
      </c>
      <c r="G118" s="983"/>
      <c r="H118" s="992">
        <v>9.8125499999999999</v>
      </c>
      <c r="I118" s="983"/>
      <c r="J118" s="1051"/>
      <c r="K118" s="1051"/>
      <c r="L118" s="1051"/>
    </row>
    <row r="119" spans="1:12" ht="15.75">
      <c r="A119" s="949" t="s">
        <v>752</v>
      </c>
      <c r="B119" s="1099"/>
      <c r="C119" s="982"/>
      <c r="D119" s="992">
        <v>0</v>
      </c>
      <c r="E119" s="983"/>
      <c r="F119" s="992">
        <v>0</v>
      </c>
      <c r="G119" s="983"/>
      <c r="H119" s="992">
        <v>0</v>
      </c>
      <c r="I119" s="983"/>
      <c r="J119" s="1050"/>
      <c r="K119" s="1050"/>
      <c r="L119" s="1050"/>
    </row>
    <row r="120" spans="1:12" ht="20.100000000000001" customHeight="1">
      <c r="A120" s="943" t="s">
        <v>555</v>
      </c>
      <c r="B120" s="993">
        <v>55554001</v>
      </c>
      <c r="C120" s="979"/>
      <c r="D120" s="993">
        <v>36790022.800139472</v>
      </c>
      <c r="E120" s="980"/>
      <c r="F120" s="993">
        <v>40794468.830058135</v>
      </c>
      <c r="G120" s="980"/>
      <c r="H120" s="993">
        <v>45723668.897357121</v>
      </c>
      <c r="I120" s="980"/>
      <c r="J120" s="1050">
        <v>0.66223894117256243</v>
      </c>
      <c r="K120" s="1050">
        <v>0.73432098671089663</v>
      </c>
      <c r="L120" s="1050">
        <v>0.82304907071152478</v>
      </c>
    </row>
    <row r="121" spans="1:12" ht="15.75">
      <c r="A121" s="946" t="s">
        <v>538</v>
      </c>
      <c r="B121" s="1101"/>
      <c r="C121" s="982"/>
      <c r="D121" s="978"/>
      <c r="E121" s="983"/>
      <c r="F121" s="978"/>
      <c r="G121" s="983"/>
      <c r="H121" s="978"/>
      <c r="I121" s="983"/>
      <c r="J121" s="1050"/>
      <c r="K121" s="1050"/>
      <c r="L121" s="1050"/>
    </row>
    <row r="122" spans="1:12">
      <c r="A122" s="947" t="s">
        <v>556</v>
      </c>
      <c r="B122" s="981">
        <v>1797471</v>
      </c>
      <c r="C122" s="982"/>
      <c r="D122" s="981">
        <v>119906.76018</v>
      </c>
      <c r="E122" s="984"/>
      <c r="F122" s="981">
        <v>1060663.9486500002</v>
      </c>
      <c r="G122" s="984"/>
      <c r="H122" s="981">
        <v>1071747.6531800001</v>
      </c>
      <c r="I122" s="984"/>
      <c r="J122" s="1051">
        <v>6.670859233890282E-2</v>
      </c>
      <c r="K122" s="1051">
        <v>0.5900868212338336</v>
      </c>
      <c r="L122" s="1051">
        <v>0.59625309848114383</v>
      </c>
    </row>
    <row r="123" spans="1:12">
      <c r="A123" s="948" t="s">
        <v>557</v>
      </c>
      <c r="B123" s="1102"/>
      <c r="C123" s="982"/>
      <c r="D123" s="981"/>
      <c r="E123" s="983"/>
      <c r="F123" s="981"/>
      <c r="G123" s="983"/>
      <c r="H123" s="981"/>
      <c r="I123" s="983"/>
      <c r="J123" s="1051"/>
      <c r="K123" s="1051"/>
      <c r="L123" s="1051"/>
    </row>
    <row r="124" spans="1:12">
      <c r="A124" s="950" t="s">
        <v>558</v>
      </c>
      <c r="B124" s="992">
        <v>1797471</v>
      </c>
      <c r="C124" s="982"/>
      <c r="D124" s="992">
        <v>118150.51228</v>
      </c>
      <c r="E124" s="983"/>
      <c r="F124" s="992">
        <v>1058907.49175</v>
      </c>
      <c r="G124" s="983"/>
      <c r="H124" s="992">
        <v>1069990.9962800001</v>
      </c>
      <c r="I124" s="983"/>
      <c r="J124" s="1051">
        <v>6.5731526283316952E-2</v>
      </c>
      <c r="K124" s="1051">
        <v>0.58910963890377088</v>
      </c>
      <c r="L124" s="1051">
        <v>0.59527580488363929</v>
      </c>
    </row>
    <row r="125" spans="1:12">
      <c r="A125" s="950" t="s">
        <v>728</v>
      </c>
      <c r="B125" s="1099"/>
      <c r="C125" s="982"/>
      <c r="D125" s="992">
        <v>1756.2478999999998</v>
      </c>
      <c r="E125" s="983"/>
      <c r="F125" s="992">
        <v>1756.4568999999999</v>
      </c>
      <c r="G125" s="983"/>
      <c r="H125" s="992">
        <v>1756.6569</v>
      </c>
      <c r="I125" s="983"/>
      <c r="J125" s="1051"/>
      <c r="K125" s="1051"/>
      <c r="L125" s="1051"/>
    </row>
    <row r="126" spans="1:12">
      <c r="A126" s="947" t="s">
        <v>724</v>
      </c>
      <c r="B126" s="992">
        <v>8876858</v>
      </c>
      <c r="C126" s="982"/>
      <c r="D126" s="992">
        <v>8876858.4058400001</v>
      </c>
      <c r="E126" s="983"/>
      <c r="F126" s="992">
        <v>8876858.4058400001</v>
      </c>
      <c r="G126" s="983"/>
      <c r="H126" s="992">
        <v>8876858.4058400001</v>
      </c>
      <c r="I126" s="983"/>
      <c r="J126" s="1051">
        <v>1.0000000457188793</v>
      </c>
      <c r="K126" s="1051">
        <v>1.0000000457188793</v>
      </c>
      <c r="L126" s="1051">
        <v>1.0000000457188793</v>
      </c>
    </row>
    <row r="127" spans="1:12">
      <c r="A127" s="947" t="s">
        <v>725</v>
      </c>
      <c r="B127" s="992">
        <v>5624000</v>
      </c>
      <c r="C127" s="982"/>
      <c r="D127" s="992">
        <v>3254656.7919099997</v>
      </c>
      <c r="E127" s="983"/>
      <c r="F127" s="992">
        <v>3853683.3077500002</v>
      </c>
      <c r="G127" s="983"/>
      <c r="H127" s="992">
        <v>4441632.9398800004</v>
      </c>
      <c r="I127" s="983"/>
      <c r="J127" s="1051">
        <v>0.57870853341216211</v>
      </c>
      <c r="K127" s="1051">
        <v>0.68522107179054059</v>
      </c>
      <c r="L127" s="1051">
        <v>0.78976403625177816</v>
      </c>
    </row>
    <row r="128" spans="1:12">
      <c r="A128" s="947" t="s">
        <v>726</v>
      </c>
      <c r="B128" s="992">
        <v>36110159</v>
      </c>
      <c r="C128" s="982"/>
      <c r="D128" s="992">
        <v>22709759.113489471</v>
      </c>
      <c r="E128" s="983"/>
      <c r="F128" s="992">
        <v>24911087.582818136</v>
      </c>
      <c r="G128" s="983"/>
      <c r="H128" s="992">
        <v>28977920.456667125</v>
      </c>
      <c r="I128" s="983"/>
      <c r="J128" s="1051">
        <v>0.62890221872159224</v>
      </c>
      <c r="K128" s="1051">
        <v>0.68986369134564418</v>
      </c>
      <c r="L128" s="1051">
        <v>0.80248664805566561</v>
      </c>
    </row>
    <row r="129" spans="1:12">
      <c r="A129" s="947" t="s">
        <v>727</v>
      </c>
      <c r="B129" s="992">
        <v>3145513</v>
      </c>
      <c r="C129" s="982"/>
      <c r="D129" s="992">
        <v>1828841.7287199998</v>
      </c>
      <c r="E129" s="983"/>
      <c r="F129" s="992">
        <v>2092175.585</v>
      </c>
      <c r="G129" s="983"/>
      <c r="H129" s="992">
        <v>2355509.4417900001</v>
      </c>
      <c r="I129" s="983"/>
      <c r="J129" s="1051">
        <v>0.58141286611118748</v>
      </c>
      <c r="K129" s="1051">
        <v>0.66513016636713951</v>
      </c>
      <c r="L129" s="1051">
        <v>0.74884746678522707</v>
      </c>
    </row>
    <row r="130" spans="1:12" ht="20.100000000000001" customHeight="1">
      <c r="A130" s="951" t="s">
        <v>559</v>
      </c>
      <c r="B130" s="994">
        <v>2591153</v>
      </c>
      <c r="C130" s="985"/>
      <c r="D130" s="994">
        <v>807036.00499000004</v>
      </c>
      <c r="E130" s="986"/>
      <c r="F130" s="994">
        <v>1186810.9172999999</v>
      </c>
      <c r="G130" s="986"/>
      <c r="H130" s="994">
        <v>1246994.0837600001</v>
      </c>
      <c r="I130" s="985"/>
      <c r="J130" s="1052">
        <v>0.31145826008344552</v>
      </c>
      <c r="K130" s="1169">
        <v>0.45802425302558353</v>
      </c>
      <c r="L130" s="1169">
        <v>0.48125065704726816</v>
      </c>
    </row>
    <row r="133" spans="1:12" ht="15.75">
      <c r="A133" s="914"/>
      <c r="B133" s="917" t="s">
        <v>4</v>
      </c>
      <c r="C133" s="918"/>
      <c r="D133" s="966"/>
      <c r="E133" s="914"/>
      <c r="F133" s="914"/>
      <c r="G133" s="914"/>
      <c r="H133" s="914"/>
      <c r="I133" s="914"/>
      <c r="J133" s="914"/>
      <c r="K133" s="919"/>
      <c r="L133" s="919" t="s">
        <v>2</v>
      </c>
    </row>
    <row r="134" spans="1:12" ht="15.75">
      <c r="A134" s="920"/>
      <c r="B134" s="921" t="s">
        <v>227</v>
      </c>
      <c r="C134" s="922"/>
      <c r="D134" s="1505" t="s">
        <v>229</v>
      </c>
      <c r="E134" s="1506"/>
      <c r="F134" s="1506"/>
      <c r="G134" s="1506"/>
      <c r="H134" s="1506"/>
      <c r="I134" s="1507"/>
      <c r="J134" s="1508" t="s">
        <v>433</v>
      </c>
      <c r="K134" s="1509"/>
      <c r="L134" s="1510"/>
    </row>
    <row r="135" spans="1:12" ht="15.75">
      <c r="A135" s="923" t="s">
        <v>3</v>
      </c>
      <c r="B135" s="924" t="s">
        <v>228</v>
      </c>
      <c r="C135" s="922"/>
      <c r="D135" s="925"/>
      <c r="E135" s="926"/>
      <c r="F135" s="925"/>
      <c r="G135" s="926"/>
      <c r="H135" s="925"/>
      <c r="I135" s="926"/>
      <c r="J135" s="927"/>
      <c r="K135" s="928"/>
      <c r="L135" s="928"/>
    </row>
    <row r="136" spans="1:12" ht="20.100000000000001" customHeight="1">
      <c r="A136" s="929"/>
      <c r="B136" s="930" t="s">
        <v>745</v>
      </c>
      <c r="C136" s="931" t="s">
        <v>4</v>
      </c>
      <c r="D136" s="932" t="s">
        <v>779</v>
      </c>
      <c r="E136" s="933"/>
      <c r="F136" s="930" t="s">
        <v>782</v>
      </c>
      <c r="G136" s="934"/>
      <c r="H136" s="930" t="s">
        <v>783</v>
      </c>
      <c r="I136" s="934"/>
      <c r="J136" s="935" t="s">
        <v>232</v>
      </c>
      <c r="K136" s="936" t="s">
        <v>437</v>
      </c>
      <c r="L136" s="936" t="s">
        <v>438</v>
      </c>
    </row>
    <row r="137" spans="1:12" ht="15" customHeight="1">
      <c r="A137" s="937">
        <v>1</v>
      </c>
      <c r="B137" s="938">
        <v>2</v>
      </c>
      <c r="C137" s="939"/>
      <c r="D137" s="938">
        <v>3</v>
      </c>
      <c r="E137" s="939"/>
      <c r="F137" s="940">
        <v>4</v>
      </c>
      <c r="G137" s="939"/>
      <c r="H137" s="938">
        <v>5</v>
      </c>
      <c r="I137" s="939"/>
      <c r="J137" s="939">
        <v>6</v>
      </c>
      <c r="K137" s="939">
        <v>7</v>
      </c>
      <c r="L137" s="937">
        <v>8</v>
      </c>
    </row>
    <row r="138" spans="1:12" ht="20.100000000000001" customHeight="1">
      <c r="A138" s="943" t="s">
        <v>535</v>
      </c>
      <c r="B138" s="991">
        <v>482985154</v>
      </c>
      <c r="C138" s="977"/>
      <c r="D138" s="991">
        <v>405665500.81469822</v>
      </c>
      <c r="E138" s="944"/>
      <c r="F138" s="991"/>
      <c r="G138" s="944"/>
      <c r="H138" s="1098"/>
      <c r="I138" s="944"/>
      <c r="J138" s="1050">
        <v>0.83991298170357054</v>
      </c>
      <c r="K138" s="1050"/>
      <c r="L138" s="1050"/>
    </row>
    <row r="139" spans="1:12" ht="15.75">
      <c r="A139" s="946" t="s">
        <v>536</v>
      </c>
      <c r="B139" s="992"/>
      <c r="C139" s="979"/>
      <c r="D139" s="992"/>
      <c r="E139" s="980"/>
      <c r="F139" s="992"/>
      <c r="G139" s="980"/>
      <c r="H139" s="1099"/>
      <c r="I139" s="980"/>
      <c r="J139" s="1050"/>
      <c r="K139" s="1050"/>
      <c r="L139" s="1050"/>
    </row>
    <row r="140" spans="1:12" ht="20.100000000000001" customHeight="1">
      <c r="A140" s="943" t="s">
        <v>537</v>
      </c>
      <c r="B140" s="993">
        <v>424840000</v>
      </c>
      <c r="C140" s="979"/>
      <c r="D140" s="993">
        <v>353847308.61691004</v>
      </c>
      <c r="E140" s="980"/>
      <c r="F140" s="993"/>
      <c r="G140" s="980"/>
      <c r="H140" s="1100"/>
      <c r="I140" s="980"/>
      <c r="J140" s="1050">
        <v>0.83289546327302055</v>
      </c>
      <c r="K140" s="1050"/>
      <c r="L140" s="1050"/>
    </row>
    <row r="141" spans="1:12" ht="15.75">
      <c r="A141" s="946" t="s">
        <v>538</v>
      </c>
      <c r="B141" s="1099"/>
      <c r="C141" s="982"/>
      <c r="D141" s="992"/>
      <c r="E141" s="980"/>
      <c r="F141" s="992"/>
      <c r="G141" s="980"/>
      <c r="H141" s="1099"/>
      <c r="I141" s="980"/>
      <c r="J141" s="1050"/>
      <c r="K141" s="1050"/>
      <c r="L141" s="1050"/>
    </row>
    <row r="142" spans="1:12">
      <c r="A142" s="947" t="s">
        <v>539</v>
      </c>
      <c r="B142" s="992">
        <v>214500000</v>
      </c>
      <c r="C142" s="982"/>
      <c r="D142" s="992">
        <v>179508216.89106002</v>
      </c>
      <c r="E142" s="983"/>
      <c r="F142" s="992"/>
      <c r="G142" s="983"/>
      <c r="H142" s="1099"/>
      <c r="I142" s="983"/>
      <c r="J142" s="1051">
        <v>0.8368681440142659</v>
      </c>
      <c r="K142" s="1051"/>
      <c r="L142" s="1051"/>
    </row>
    <row r="143" spans="1:12">
      <c r="A143" s="947" t="s">
        <v>540</v>
      </c>
      <c r="B143" s="992">
        <v>75470000</v>
      </c>
      <c r="C143" s="982"/>
      <c r="D143" s="992">
        <v>61236458.530860007</v>
      </c>
      <c r="E143" s="983"/>
      <c r="F143" s="992"/>
      <c r="G143" s="983"/>
      <c r="H143" s="1099"/>
      <c r="I143" s="983"/>
      <c r="J143" s="1051">
        <v>0.81140133206386655</v>
      </c>
      <c r="K143" s="1051"/>
      <c r="L143" s="1051"/>
    </row>
    <row r="144" spans="1:12">
      <c r="A144" s="948" t="s">
        <v>541</v>
      </c>
      <c r="B144" s="1099"/>
      <c r="C144" s="982"/>
      <c r="D144" s="992"/>
      <c r="E144" s="983"/>
      <c r="F144" s="992"/>
      <c r="G144" s="983"/>
      <c r="H144" s="1099"/>
      <c r="I144" s="983"/>
      <c r="J144" s="1051"/>
      <c r="K144" s="1051"/>
      <c r="L144" s="1051"/>
    </row>
    <row r="145" spans="1:12">
      <c r="A145" s="947" t="s">
        <v>542</v>
      </c>
      <c r="B145" s="992">
        <v>3083023</v>
      </c>
      <c r="C145" s="982"/>
      <c r="D145" s="992">
        <v>3258349.1757999999</v>
      </c>
      <c r="E145" s="983"/>
      <c r="F145" s="992"/>
      <c r="G145" s="983"/>
      <c r="H145" s="1099"/>
      <c r="I145" s="983"/>
      <c r="J145" s="1051">
        <v>1.0568682672169489</v>
      </c>
      <c r="K145" s="1051"/>
      <c r="L145" s="1051"/>
    </row>
    <row r="146" spans="1:12">
      <c r="A146" s="947" t="s">
        <v>543</v>
      </c>
      <c r="B146" s="992">
        <v>72133420</v>
      </c>
      <c r="C146" s="982"/>
      <c r="D146" s="992">
        <v>57568319.908700004</v>
      </c>
      <c r="E146" s="983"/>
      <c r="F146" s="992"/>
      <c r="G146" s="983"/>
      <c r="H146" s="1099"/>
      <c r="I146" s="983"/>
      <c r="J146" s="1051">
        <v>0.79808111009709515</v>
      </c>
      <c r="K146" s="1051"/>
      <c r="L146" s="1051"/>
    </row>
    <row r="147" spans="1:12">
      <c r="A147" s="947" t="s">
        <v>544</v>
      </c>
      <c r="B147" s="992">
        <v>253557</v>
      </c>
      <c r="C147" s="982"/>
      <c r="D147" s="992">
        <v>409789.44635999989</v>
      </c>
      <c r="E147" s="983"/>
      <c r="F147" s="992"/>
      <c r="G147" s="983"/>
      <c r="H147" s="1099"/>
      <c r="I147" s="983"/>
      <c r="J147" s="1051">
        <v>1.6161630180196165</v>
      </c>
      <c r="K147" s="1051"/>
      <c r="L147" s="1051"/>
    </row>
    <row r="148" spans="1:12">
      <c r="A148" s="947" t="s">
        <v>545</v>
      </c>
      <c r="B148" s="992">
        <v>3000000</v>
      </c>
      <c r="C148" s="982"/>
      <c r="D148" s="992">
        <v>2439333.22279</v>
      </c>
      <c r="E148" s="983"/>
      <c r="F148" s="992"/>
      <c r="G148" s="983"/>
      <c r="H148" s="1099"/>
      <c r="I148" s="983"/>
      <c r="J148" s="1051">
        <v>0.81311107426333329</v>
      </c>
      <c r="K148" s="1051"/>
      <c r="L148" s="1051"/>
    </row>
    <row r="149" spans="1:12">
      <c r="A149" s="947" t="s">
        <v>546</v>
      </c>
      <c r="B149" s="992">
        <v>49500000</v>
      </c>
      <c r="C149" s="982"/>
      <c r="D149" s="992">
        <v>42576326.208180003</v>
      </c>
      <c r="E149" s="983"/>
      <c r="F149" s="992"/>
      <c r="G149" s="983"/>
      <c r="H149" s="1099"/>
      <c r="I149" s="983"/>
      <c r="J149" s="1051">
        <v>0.86012780218545459</v>
      </c>
      <c r="K149" s="1051"/>
      <c r="L149" s="1051"/>
    </row>
    <row r="150" spans="1:12">
      <c r="A150" s="948" t="s">
        <v>547</v>
      </c>
      <c r="B150" s="1099"/>
      <c r="C150" s="982"/>
      <c r="D150" s="992"/>
      <c r="E150" s="983"/>
      <c r="F150" s="992"/>
      <c r="G150" s="983"/>
      <c r="H150" s="1099"/>
      <c r="I150" s="983"/>
      <c r="J150" s="1051"/>
      <c r="K150" s="1051"/>
      <c r="L150" s="1051"/>
    </row>
    <row r="151" spans="1:12">
      <c r="A151" s="947" t="s">
        <v>548</v>
      </c>
      <c r="B151" s="992">
        <v>70000</v>
      </c>
      <c r="C151" s="982"/>
      <c r="D151" s="992">
        <v>62146.046520000004</v>
      </c>
      <c r="E151" s="983"/>
      <c r="F151" s="992"/>
      <c r="G151" s="983"/>
      <c r="H151" s="1099"/>
      <c r="I151" s="983"/>
      <c r="J151" s="1051">
        <v>0.88780066457142859</v>
      </c>
      <c r="K151" s="1051"/>
      <c r="L151" s="1051"/>
    </row>
    <row r="152" spans="1:12">
      <c r="A152" s="947" t="s">
        <v>549</v>
      </c>
      <c r="B152" s="992">
        <v>71275000</v>
      </c>
      <c r="C152" s="982"/>
      <c r="D152" s="992">
        <v>58740856.186630003</v>
      </c>
      <c r="E152" s="983"/>
      <c r="F152" s="992"/>
      <c r="G152" s="983"/>
      <c r="H152" s="1099"/>
      <c r="I152" s="983"/>
      <c r="J152" s="1051">
        <v>0.8241438959891968</v>
      </c>
      <c r="K152" s="1051"/>
      <c r="L152" s="1051"/>
    </row>
    <row r="153" spans="1:12">
      <c r="A153" s="948" t="s">
        <v>541</v>
      </c>
      <c r="B153" s="1099"/>
      <c r="C153" s="982"/>
      <c r="D153" s="992"/>
      <c r="E153" s="983"/>
      <c r="F153" s="992"/>
      <c r="G153" s="983"/>
      <c r="H153" s="1099"/>
      <c r="I153" s="983"/>
      <c r="J153" s="1051"/>
      <c r="K153" s="1051"/>
      <c r="L153" s="1051"/>
    </row>
    <row r="154" spans="1:12">
      <c r="A154" s="947" t="s">
        <v>550</v>
      </c>
      <c r="B154" s="992">
        <v>57362000</v>
      </c>
      <c r="C154" s="982"/>
      <c r="D154" s="992">
        <v>47294276.004440002</v>
      </c>
      <c r="E154" s="983"/>
      <c r="F154" s="992"/>
      <c r="G154" s="983"/>
      <c r="H154" s="1099"/>
      <c r="I154" s="983"/>
      <c r="J154" s="1051">
        <v>0.82448791890868522</v>
      </c>
      <c r="K154" s="1051"/>
      <c r="L154" s="1051"/>
    </row>
    <row r="155" spans="1:12">
      <c r="A155" s="947" t="s">
        <v>551</v>
      </c>
      <c r="B155" s="992">
        <v>13900000</v>
      </c>
      <c r="C155" s="982"/>
      <c r="D155" s="992">
        <v>11439301.291610001</v>
      </c>
      <c r="E155" s="983"/>
      <c r="F155" s="992"/>
      <c r="G155" s="983"/>
      <c r="H155" s="1099"/>
      <c r="I155" s="983"/>
      <c r="J155" s="1051">
        <v>0.82297131594316553</v>
      </c>
      <c r="K155" s="1051"/>
      <c r="L155" s="1051"/>
    </row>
    <row r="156" spans="1:12">
      <c r="A156" s="947" t="s">
        <v>552</v>
      </c>
      <c r="B156" s="992">
        <v>13000</v>
      </c>
      <c r="C156" s="982"/>
      <c r="D156" s="992">
        <v>7278.8905800000002</v>
      </c>
      <c r="E156" s="983"/>
      <c r="F156" s="992"/>
      <c r="G156" s="983"/>
      <c r="H156" s="1099"/>
      <c r="I156" s="983"/>
      <c r="J156" s="1051">
        <v>0.55991466000000001</v>
      </c>
      <c r="K156" s="1051"/>
      <c r="L156" s="1051"/>
    </row>
    <row r="157" spans="1:12">
      <c r="A157" s="947" t="s">
        <v>553</v>
      </c>
      <c r="B157" s="992">
        <v>3400000</v>
      </c>
      <c r="C157" s="982"/>
      <c r="D157" s="992">
        <v>2889778.273</v>
      </c>
      <c r="E157" s="983"/>
      <c r="F157" s="992"/>
      <c r="G157" s="983"/>
      <c r="H157" s="1099"/>
      <c r="I157" s="983"/>
      <c r="J157" s="1051">
        <v>0.84993478617647056</v>
      </c>
      <c r="K157" s="1051"/>
      <c r="L157" s="1051"/>
    </row>
    <row r="158" spans="1:12">
      <c r="A158" s="947" t="s">
        <v>554</v>
      </c>
      <c r="B158" s="992">
        <v>5170000</v>
      </c>
      <c r="C158" s="982"/>
      <c r="D158" s="992">
        <v>4351916.4563999996</v>
      </c>
      <c r="E158" s="983"/>
      <c r="F158" s="992"/>
      <c r="G158" s="983"/>
      <c r="H158" s="1099"/>
      <c r="I158" s="983"/>
      <c r="J158" s="1051">
        <v>0.84176333779497092</v>
      </c>
      <c r="K158" s="1051"/>
      <c r="L158" s="1051"/>
    </row>
    <row r="159" spans="1:12">
      <c r="A159" s="947" t="s">
        <v>753</v>
      </c>
      <c r="B159" s="992">
        <v>2525000</v>
      </c>
      <c r="C159" s="982"/>
      <c r="D159" s="992">
        <v>2104412.7734400001</v>
      </c>
      <c r="E159" s="983"/>
      <c r="F159" s="992"/>
      <c r="G159" s="983"/>
      <c r="H159" s="1099"/>
      <c r="I159" s="983"/>
      <c r="J159" s="1051">
        <v>0.83343080136237624</v>
      </c>
      <c r="K159" s="1051"/>
      <c r="L159" s="1051"/>
    </row>
    <row r="160" spans="1:12">
      <c r="A160" s="947" t="s">
        <v>750</v>
      </c>
      <c r="B160" s="1099"/>
      <c r="C160" s="982"/>
      <c r="D160" s="992">
        <v>0.26200000000000001</v>
      </c>
      <c r="E160" s="983"/>
      <c r="F160" s="992"/>
      <c r="G160" s="983"/>
      <c r="H160" s="1099"/>
      <c r="I160" s="983"/>
      <c r="J160" s="1051"/>
      <c r="K160" s="1051"/>
      <c r="L160" s="1051"/>
    </row>
    <row r="161" spans="1:12">
      <c r="A161" s="947" t="s">
        <v>751</v>
      </c>
      <c r="B161" s="1099"/>
      <c r="C161" s="982"/>
      <c r="D161" s="992">
        <v>9.8125499999999999</v>
      </c>
      <c r="E161" s="983"/>
      <c r="F161" s="992"/>
      <c r="G161" s="983"/>
      <c r="H161" s="1099"/>
      <c r="I161" s="983"/>
      <c r="J161" s="1051"/>
      <c r="K161" s="1051"/>
      <c r="L161" s="1051"/>
    </row>
    <row r="162" spans="1:12" ht="15.75">
      <c r="A162" s="949" t="s">
        <v>752</v>
      </c>
      <c r="B162" s="1099"/>
      <c r="C162" s="982"/>
      <c r="D162" s="992">
        <v>0</v>
      </c>
      <c r="E162" s="983"/>
      <c r="F162" s="992"/>
      <c r="G162" s="983"/>
      <c r="H162" s="1099"/>
      <c r="I162" s="983"/>
      <c r="J162" s="1050"/>
      <c r="K162" s="1050"/>
      <c r="L162" s="1050"/>
    </row>
    <row r="163" spans="1:12" ht="20.100000000000001" customHeight="1">
      <c r="A163" s="943" t="s">
        <v>555</v>
      </c>
      <c r="B163" s="993">
        <v>55554001</v>
      </c>
      <c r="C163" s="979"/>
      <c r="D163" s="993">
        <v>50552111.93756818</v>
      </c>
      <c r="E163" s="980"/>
      <c r="F163" s="993"/>
      <c r="G163" s="980"/>
      <c r="H163" s="1100"/>
      <c r="I163" s="980"/>
      <c r="J163" s="1050">
        <v>0.90996347747425388</v>
      </c>
      <c r="K163" s="1050"/>
      <c r="L163" s="1050"/>
    </row>
    <row r="164" spans="1:12" ht="15.75">
      <c r="A164" s="946" t="s">
        <v>538</v>
      </c>
      <c r="B164" s="1101"/>
      <c r="C164" s="982"/>
      <c r="D164" s="978"/>
      <c r="E164" s="983"/>
      <c r="F164" s="978"/>
      <c r="G164" s="983"/>
      <c r="H164" s="1101"/>
      <c r="I164" s="983"/>
      <c r="J164" s="1050"/>
      <c r="K164" s="1050"/>
      <c r="L164" s="1050"/>
    </row>
    <row r="165" spans="1:12">
      <c r="A165" s="947" t="s">
        <v>556</v>
      </c>
      <c r="B165" s="981">
        <v>1797471</v>
      </c>
      <c r="C165" s="982"/>
      <c r="D165" s="981">
        <v>1795090.92774</v>
      </c>
      <c r="E165" s="984"/>
      <c r="F165" s="981"/>
      <c r="G165" s="984"/>
      <c r="H165" s="1102"/>
      <c r="I165" s="984"/>
      <c r="J165" s="1051">
        <v>0.99867587724085671</v>
      </c>
      <c r="K165" s="1051"/>
      <c r="L165" s="1051"/>
    </row>
    <row r="166" spans="1:12">
      <c r="A166" s="948" t="s">
        <v>557</v>
      </c>
      <c r="B166" s="1102"/>
      <c r="C166" s="982"/>
      <c r="D166" s="981"/>
      <c r="E166" s="983"/>
      <c r="F166" s="981"/>
      <c r="G166" s="983"/>
      <c r="H166" s="1102"/>
      <c r="I166" s="983"/>
      <c r="J166" s="1051"/>
      <c r="K166" s="1051"/>
      <c r="L166" s="1051"/>
    </row>
    <row r="167" spans="1:12">
      <c r="A167" s="950" t="s">
        <v>558</v>
      </c>
      <c r="B167" s="992">
        <v>1797471</v>
      </c>
      <c r="C167" s="982"/>
      <c r="D167" s="992">
        <v>1793314.7778399999</v>
      </c>
      <c r="E167" s="983"/>
      <c r="F167" s="992"/>
      <c r="G167" s="983"/>
      <c r="H167" s="1099"/>
      <c r="I167" s="983"/>
      <c r="J167" s="1051">
        <v>0.99768773896213059</v>
      </c>
      <c r="K167" s="1051"/>
      <c r="L167" s="1051"/>
    </row>
    <row r="168" spans="1:12">
      <c r="A168" s="950" t="s">
        <v>728</v>
      </c>
      <c r="B168" s="1099"/>
      <c r="C168" s="982"/>
      <c r="D168" s="992">
        <v>1776.1498999999999</v>
      </c>
      <c r="E168" s="983"/>
      <c r="F168" s="992"/>
      <c r="G168" s="983"/>
      <c r="H168" s="1099"/>
      <c r="I168" s="983"/>
      <c r="J168" s="1051"/>
      <c r="K168" s="1051"/>
      <c r="L168" s="1051"/>
    </row>
    <row r="169" spans="1:12">
      <c r="A169" s="947" t="s">
        <v>724</v>
      </c>
      <c r="B169" s="992">
        <v>8876858</v>
      </c>
      <c r="C169" s="982"/>
      <c r="D169" s="992">
        <v>8876858.4058400001</v>
      </c>
      <c r="E169" s="983"/>
      <c r="F169" s="992"/>
      <c r="G169" s="983"/>
      <c r="H169" s="1099"/>
      <c r="I169" s="983"/>
      <c r="J169" s="1051">
        <v>1.0000000457188793</v>
      </c>
      <c r="K169" s="1051"/>
      <c r="L169" s="1051"/>
    </row>
    <row r="170" spans="1:12">
      <c r="A170" s="947" t="s">
        <v>725</v>
      </c>
      <c r="B170" s="992">
        <v>5624000</v>
      </c>
      <c r="C170" s="982"/>
      <c r="D170" s="992">
        <v>5055602.7970600007</v>
      </c>
      <c r="E170" s="983"/>
      <c r="F170" s="992"/>
      <c r="G170" s="983"/>
      <c r="H170" s="1099"/>
      <c r="I170" s="983"/>
      <c r="J170" s="1051">
        <v>0.89893364101351358</v>
      </c>
      <c r="K170" s="1051"/>
      <c r="L170" s="1051"/>
    </row>
    <row r="171" spans="1:12">
      <c r="A171" s="947" t="s">
        <v>726</v>
      </c>
      <c r="B171" s="992">
        <v>36110159</v>
      </c>
      <c r="C171" s="982"/>
      <c r="D171" s="992">
        <v>32205716.507848181</v>
      </c>
      <c r="E171" s="983"/>
      <c r="F171" s="992"/>
      <c r="G171" s="983"/>
      <c r="H171" s="1099"/>
      <c r="I171" s="983"/>
      <c r="J171" s="1051">
        <v>0.89187412627698981</v>
      </c>
      <c r="K171" s="1051"/>
      <c r="L171" s="1051"/>
    </row>
    <row r="172" spans="1:12">
      <c r="A172" s="947" t="s">
        <v>727</v>
      </c>
      <c r="B172" s="992">
        <v>3145513</v>
      </c>
      <c r="C172" s="982"/>
      <c r="D172" s="992">
        <v>2618843.2990799998</v>
      </c>
      <c r="E172" s="983"/>
      <c r="F172" s="992"/>
      <c r="G172" s="983"/>
      <c r="H172" s="1099"/>
      <c r="I172" s="983"/>
      <c r="J172" s="1051">
        <v>0.83256476736227125</v>
      </c>
      <c r="K172" s="1051"/>
      <c r="L172" s="1051"/>
    </row>
    <row r="173" spans="1:12" ht="20.100000000000001" customHeight="1">
      <c r="A173" s="951" t="s">
        <v>559</v>
      </c>
      <c r="B173" s="994">
        <v>2591153</v>
      </c>
      <c r="C173" s="985"/>
      <c r="D173" s="994">
        <v>1266080.2602200001</v>
      </c>
      <c r="E173" s="986"/>
      <c r="F173" s="994"/>
      <c r="G173" s="986"/>
      <c r="H173" s="1103"/>
      <c r="I173" s="985"/>
      <c r="J173" s="1052">
        <v>0.48861655804192189</v>
      </c>
      <c r="K173" s="1169"/>
      <c r="L173" s="1169"/>
    </row>
  </sheetData>
  <mergeCells count="9">
    <mergeCell ref="D134:I134"/>
    <mergeCell ref="J134:L134"/>
    <mergeCell ref="D91:I91"/>
    <mergeCell ref="J91:L91"/>
    <mergeCell ref="A2:L2"/>
    <mergeCell ref="D5:I5"/>
    <mergeCell ref="J5:L5"/>
    <mergeCell ref="D48:I48"/>
    <mergeCell ref="J48:L48"/>
  </mergeCells>
  <printOptions horizontalCentered="1" gridLinesSet="0"/>
  <pageMargins left="0.15748031496062992" right="0.15748031496062992" top="0.78740157480314965" bottom="0" header="0.47244094488188981" footer="0"/>
  <pageSetup paperSize="9" scale="68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5" max="11" man="1"/>
    <brk id="88" max="11" man="1"/>
    <brk id="13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K23" sqref="K23"/>
    </sheetView>
  </sheetViews>
  <sheetFormatPr defaultRowHeight="12.75"/>
  <cols>
    <col min="1" max="16384" width="9.140625" style="103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>
      <selection activeCell="K23" sqref="K23"/>
    </sheetView>
  </sheetViews>
  <sheetFormatPr defaultColWidth="96.42578125" defaultRowHeight="15"/>
  <cols>
    <col min="1" max="1" width="101.140625" style="76" customWidth="1"/>
    <col min="2" max="3" width="21.140625" style="76" customWidth="1"/>
    <col min="4" max="4" width="2.42578125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512" t="s">
        <v>226</v>
      </c>
      <c r="B2" s="1512"/>
      <c r="C2" s="1512"/>
      <c r="D2" s="1512"/>
      <c r="E2" s="1512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513" t="s">
        <v>229</v>
      </c>
      <c r="D5" s="1514"/>
      <c r="E5" s="275"/>
    </row>
    <row r="6" spans="1:5" ht="15.95" customHeight="1">
      <c r="A6" s="83" t="s">
        <v>3</v>
      </c>
      <c r="B6" s="84" t="s">
        <v>228</v>
      </c>
      <c r="C6" s="1515"/>
      <c r="D6" s="1516"/>
      <c r="E6" s="276" t="s">
        <v>230</v>
      </c>
    </row>
    <row r="7" spans="1:5" ht="15.95" customHeight="1">
      <c r="A7" s="85"/>
      <c r="B7" s="86" t="s">
        <v>745</v>
      </c>
      <c r="C7" s="1515"/>
      <c r="D7" s="1516"/>
      <c r="E7" s="274" t="s">
        <v>232</v>
      </c>
    </row>
    <row r="8" spans="1:5" s="87" customFormat="1" ht="9.9499999999999993" customHeight="1">
      <c r="A8" s="1165">
        <v>1</v>
      </c>
      <c r="B8" s="1166">
        <v>2</v>
      </c>
      <c r="C8" s="1517">
        <v>3</v>
      </c>
      <c r="D8" s="1518"/>
      <c r="E8" s="1167">
        <v>4</v>
      </c>
    </row>
    <row r="9" spans="1:5" ht="31.5" customHeight="1">
      <c r="A9" s="1126" t="s">
        <v>233</v>
      </c>
      <c r="B9" s="1127">
        <v>482985154000</v>
      </c>
      <c r="C9" s="1133">
        <v>405665500814.69971</v>
      </c>
      <c r="D9" s="1136"/>
      <c r="E9" s="1137">
        <v>0.83991298170357365</v>
      </c>
    </row>
    <row r="10" spans="1:5" ht="19.5" customHeight="1">
      <c r="A10" s="659" t="s">
        <v>234</v>
      </c>
      <c r="B10" s="1128">
        <v>505000</v>
      </c>
      <c r="C10" s="1134">
        <v>515234.92</v>
      </c>
      <c r="D10" s="1130"/>
      <c r="E10" s="995">
        <v>1.0202671683168316</v>
      </c>
    </row>
    <row r="11" spans="1:5" ht="19.5" customHeight="1">
      <c r="A11" s="659" t="s">
        <v>235</v>
      </c>
      <c r="B11" s="1128">
        <v>2626000</v>
      </c>
      <c r="C11" s="1134">
        <v>3276570.68</v>
      </c>
      <c r="D11" s="1130"/>
      <c r="E11" s="995">
        <v>1.2477420715917746</v>
      </c>
    </row>
    <row r="12" spans="1:5" ht="19.5" customHeight="1">
      <c r="A12" s="659" t="s">
        <v>236</v>
      </c>
      <c r="B12" s="1128">
        <v>191000</v>
      </c>
      <c r="C12" s="1134">
        <v>186250</v>
      </c>
      <c r="D12" s="1130"/>
      <c r="E12" s="995">
        <v>0.97513089005235598</v>
      </c>
    </row>
    <row r="13" spans="1:5" ht="20.100000000000001" customHeight="1">
      <c r="A13" s="659" t="s">
        <v>237</v>
      </c>
      <c r="B13" s="1128">
        <v>268000</v>
      </c>
      <c r="C13" s="1134">
        <v>1261129.7099999997</v>
      </c>
      <c r="D13" s="1130"/>
      <c r="E13" s="995">
        <v>4.7057078731343269</v>
      </c>
    </row>
    <row r="14" spans="1:5" ht="20.100000000000001" customHeight="1">
      <c r="A14" s="659" t="s">
        <v>238</v>
      </c>
      <c r="B14" s="1128">
        <v>48490000</v>
      </c>
      <c r="C14" s="1134">
        <v>42206338.329999998</v>
      </c>
      <c r="D14" s="1130"/>
      <c r="E14" s="995">
        <v>0.87041324664879349</v>
      </c>
    </row>
    <row r="15" spans="1:5" ht="20.100000000000001" customHeight="1">
      <c r="A15" s="659" t="s">
        <v>239</v>
      </c>
      <c r="B15" s="1128">
        <v>30000</v>
      </c>
      <c r="C15" s="1134">
        <v>36333.96</v>
      </c>
      <c r="D15" s="1130"/>
      <c r="E15" s="995">
        <v>1.2111319999999999</v>
      </c>
    </row>
    <row r="16" spans="1:5" ht="20.100000000000001" customHeight="1">
      <c r="A16" s="659" t="s">
        <v>240</v>
      </c>
      <c r="B16" s="1128">
        <v>911000</v>
      </c>
      <c r="C16" s="1134">
        <v>294935.17</v>
      </c>
      <c r="D16" s="1130"/>
      <c r="E16" s="995">
        <v>0.32374881448957188</v>
      </c>
    </row>
    <row r="17" spans="1:5" ht="20.100000000000001" customHeight="1">
      <c r="A17" s="659" t="s">
        <v>241</v>
      </c>
      <c r="B17" s="1128">
        <v>31000</v>
      </c>
      <c r="C17" s="1134">
        <v>16291.119999999999</v>
      </c>
      <c r="D17" s="1130"/>
      <c r="E17" s="995">
        <v>0.52551999999999999</v>
      </c>
    </row>
    <row r="18" spans="1:5" ht="20.100000000000001" customHeight="1">
      <c r="A18" s="659" t="s">
        <v>242</v>
      </c>
      <c r="B18" s="1128">
        <v>50180000</v>
      </c>
      <c r="C18" s="1134">
        <v>36705746.780000001</v>
      </c>
      <c r="D18" s="1130"/>
      <c r="E18" s="995">
        <v>0.73148160183339983</v>
      </c>
    </row>
    <row r="19" spans="1:5" ht="19.5" customHeight="1">
      <c r="A19" s="660" t="s">
        <v>700</v>
      </c>
      <c r="B19" s="1128">
        <v>0</v>
      </c>
      <c r="C19" s="1134">
        <v>12182.789999999999</v>
      </c>
      <c r="D19" s="1130"/>
      <c r="E19" s="995">
        <v>0</v>
      </c>
    </row>
    <row r="20" spans="1:5" ht="20.100000000000001" customHeight="1">
      <c r="A20" s="659" t="s">
        <v>243</v>
      </c>
      <c r="B20" s="1128">
        <v>10000</v>
      </c>
      <c r="C20" s="1134">
        <v>109774.73999999999</v>
      </c>
      <c r="D20" s="1130"/>
      <c r="E20" s="995" t="s">
        <v>788</v>
      </c>
    </row>
    <row r="21" spans="1:5" ht="20.100000000000001" customHeight="1">
      <c r="A21" s="659" t="s">
        <v>244</v>
      </c>
      <c r="B21" s="1128">
        <v>2105000</v>
      </c>
      <c r="C21" s="1134">
        <v>2119223.09</v>
      </c>
      <c r="D21" s="1130"/>
      <c r="E21" s="995">
        <v>1.0067568123515438</v>
      </c>
    </row>
    <row r="22" spans="1:5" ht="20.100000000000001" customHeight="1">
      <c r="A22" s="659" t="s">
        <v>245</v>
      </c>
      <c r="B22" s="1128">
        <v>2188000</v>
      </c>
      <c r="C22" s="1134">
        <v>2417622.7799999984</v>
      </c>
      <c r="D22" s="1130"/>
      <c r="E22" s="995">
        <v>1.1049464259597799</v>
      </c>
    </row>
    <row r="23" spans="1:5" ht="20.100000000000001" customHeight="1">
      <c r="A23" s="659" t="s">
        <v>246</v>
      </c>
      <c r="B23" s="1128">
        <v>2000</v>
      </c>
      <c r="C23" s="1134">
        <v>2443.87</v>
      </c>
      <c r="D23" s="1130"/>
      <c r="E23" s="995">
        <v>1.221935</v>
      </c>
    </row>
    <row r="24" spans="1:5" ht="20.100000000000001" customHeight="1">
      <c r="A24" s="659" t="s">
        <v>247</v>
      </c>
      <c r="B24" s="1128">
        <v>2464794000</v>
      </c>
      <c r="C24" s="1134">
        <v>2479822399.2999997</v>
      </c>
      <c r="D24" s="1130"/>
      <c r="E24" s="995">
        <v>1.0060972232567913</v>
      </c>
    </row>
    <row r="25" spans="1:5" ht="20.100000000000001" customHeight="1">
      <c r="A25" s="659" t="s">
        <v>248</v>
      </c>
      <c r="B25" s="1128">
        <v>2007000</v>
      </c>
      <c r="C25" s="1134">
        <v>4211694.6099999994</v>
      </c>
      <c r="D25" s="1130"/>
      <c r="E25" s="995">
        <v>2.0985025460886892</v>
      </c>
    </row>
    <row r="26" spans="1:5" ht="20.100000000000001" customHeight="1">
      <c r="A26" s="659" t="s">
        <v>249</v>
      </c>
      <c r="B26" s="1128">
        <v>27000</v>
      </c>
      <c r="C26" s="1134">
        <v>82563.550000000017</v>
      </c>
      <c r="D26" s="1130"/>
      <c r="E26" s="995">
        <v>3.0579092592592598</v>
      </c>
    </row>
    <row r="27" spans="1:5" ht="20.100000000000001" customHeight="1">
      <c r="A27" s="661" t="s">
        <v>250</v>
      </c>
      <c r="B27" s="1128">
        <v>6672000</v>
      </c>
      <c r="C27" s="1134">
        <v>30092272.34</v>
      </c>
      <c r="D27" s="1130"/>
      <c r="E27" s="995">
        <v>4.5102326648681057</v>
      </c>
    </row>
    <row r="28" spans="1:5" ht="20.100000000000001" customHeight="1">
      <c r="A28" s="659" t="s">
        <v>251</v>
      </c>
      <c r="B28" s="1128">
        <v>288945000</v>
      </c>
      <c r="C28" s="1134">
        <v>131562059.84999999</v>
      </c>
      <c r="D28" s="1130"/>
      <c r="E28" s="995">
        <v>0.45531869334994546</v>
      </c>
    </row>
    <row r="29" spans="1:5" ht="20.100000000000001" customHeight="1">
      <c r="A29" s="659" t="s">
        <v>252</v>
      </c>
      <c r="B29" s="1128">
        <v>47544000</v>
      </c>
      <c r="C29" s="1134">
        <v>58136805.869999997</v>
      </c>
      <c r="D29" s="1130"/>
      <c r="E29" s="995">
        <v>1.2228000561585057</v>
      </c>
    </row>
    <row r="30" spans="1:5" ht="20.100000000000001" customHeight="1">
      <c r="A30" s="659" t="s">
        <v>253</v>
      </c>
      <c r="B30" s="1128">
        <v>12611000</v>
      </c>
      <c r="C30" s="1134">
        <v>13730577.529999997</v>
      </c>
      <c r="D30" s="1130"/>
      <c r="E30" s="995">
        <v>1.0887778550471809</v>
      </c>
    </row>
    <row r="31" spans="1:5" ht="20.100000000000001" customHeight="1">
      <c r="A31" s="659" t="s">
        <v>254</v>
      </c>
      <c r="B31" s="1128">
        <v>25297000</v>
      </c>
      <c r="C31" s="1134">
        <v>4373084.7999999989</v>
      </c>
      <c r="D31" s="1130"/>
      <c r="E31" s="995">
        <v>0.17286969996442261</v>
      </c>
    </row>
    <row r="32" spans="1:5" ht="20.100000000000001" customHeight="1">
      <c r="A32" s="659" t="s">
        <v>255</v>
      </c>
      <c r="B32" s="1128">
        <v>0</v>
      </c>
      <c r="C32" s="1134">
        <v>71175.05</v>
      </c>
      <c r="D32" s="1130"/>
      <c r="E32" s="995">
        <v>0</v>
      </c>
    </row>
    <row r="33" spans="1:5" ht="20.100000000000001" customHeight="1">
      <c r="A33" s="659" t="s">
        <v>256</v>
      </c>
      <c r="B33" s="1128">
        <v>5490000</v>
      </c>
      <c r="C33" s="1134">
        <v>11002247.679999996</v>
      </c>
      <c r="D33" s="1130"/>
      <c r="E33" s="995">
        <v>2.0040524007285967</v>
      </c>
    </row>
    <row r="34" spans="1:5" ht="20.100000000000001" customHeight="1">
      <c r="A34" s="659" t="s">
        <v>257</v>
      </c>
      <c r="B34" s="1128">
        <v>289000</v>
      </c>
      <c r="C34" s="1134">
        <v>627550.19999999995</v>
      </c>
      <c r="D34" s="1130"/>
      <c r="E34" s="995">
        <v>2.1714539792387542</v>
      </c>
    </row>
    <row r="35" spans="1:5" ht="20.100000000000001" customHeight="1">
      <c r="A35" s="659" t="s">
        <v>258</v>
      </c>
      <c r="B35" s="1128">
        <v>0</v>
      </c>
      <c r="C35" s="1134">
        <v>11143.140000000001</v>
      </c>
      <c r="D35" s="1130"/>
      <c r="E35" s="995">
        <v>0</v>
      </c>
    </row>
    <row r="36" spans="1:5" ht="20.100000000000001" customHeight="1">
      <c r="A36" s="659" t="s">
        <v>259</v>
      </c>
      <c r="B36" s="1128">
        <v>247000</v>
      </c>
      <c r="C36" s="1134">
        <v>10107896.970000003</v>
      </c>
      <c r="D36" s="1130"/>
      <c r="E36" s="995" t="s">
        <v>788</v>
      </c>
    </row>
    <row r="37" spans="1:5" ht="20.100000000000001" customHeight="1">
      <c r="A37" s="659" t="s">
        <v>713</v>
      </c>
      <c r="B37" s="1128">
        <v>32650000</v>
      </c>
      <c r="C37" s="1134">
        <v>192244266.82000008</v>
      </c>
      <c r="D37" s="1130"/>
      <c r="E37" s="995">
        <v>5.8880326744257303</v>
      </c>
    </row>
    <row r="38" spans="1:5" ht="20.100000000000001" customHeight="1">
      <c r="A38" s="659" t="s">
        <v>260</v>
      </c>
      <c r="B38" s="1128">
        <v>132985000</v>
      </c>
      <c r="C38" s="1134">
        <v>136606658.45999998</v>
      </c>
      <c r="D38" s="1130"/>
      <c r="E38" s="995">
        <v>1.0272335861939315</v>
      </c>
    </row>
    <row r="39" spans="1:5" ht="20.100000000000001" customHeight="1">
      <c r="A39" s="659" t="s">
        <v>261</v>
      </c>
      <c r="B39" s="1128">
        <v>7732000</v>
      </c>
      <c r="C39" s="1134">
        <v>7154642.9100000011</v>
      </c>
      <c r="D39" s="1130"/>
      <c r="E39" s="995">
        <v>0.92532888127263335</v>
      </c>
    </row>
    <row r="40" spans="1:5" ht="20.100000000000001" customHeight="1">
      <c r="A40" s="659" t="s">
        <v>262</v>
      </c>
      <c r="B40" s="1128">
        <v>28672000</v>
      </c>
      <c r="C40" s="1134">
        <v>19447959.629999999</v>
      </c>
      <c r="D40" s="1130"/>
      <c r="E40" s="995">
        <v>0.67829100272042409</v>
      </c>
    </row>
    <row r="41" spans="1:5" s="88" customFormat="1" ht="20.100000000000001" customHeight="1">
      <c r="A41" s="659" t="s">
        <v>263</v>
      </c>
      <c r="B41" s="1128">
        <v>42847000</v>
      </c>
      <c r="C41" s="1134">
        <v>43500855.020000026</v>
      </c>
      <c r="D41" s="1130"/>
      <c r="E41" s="995">
        <v>1.0152602287207979</v>
      </c>
    </row>
    <row r="42" spans="1:5" ht="20.100000000000001" customHeight="1">
      <c r="A42" s="659" t="s">
        <v>264</v>
      </c>
      <c r="B42" s="1128">
        <v>30006000</v>
      </c>
      <c r="C42" s="1134">
        <v>610761396.74000013</v>
      </c>
      <c r="D42" s="1130"/>
      <c r="E42" s="995" t="s">
        <v>788</v>
      </c>
    </row>
    <row r="43" spans="1:5" ht="20.100000000000001" customHeight="1">
      <c r="A43" s="659" t="s">
        <v>265</v>
      </c>
      <c r="B43" s="1128">
        <v>352000</v>
      </c>
      <c r="C43" s="1134">
        <v>39962839.339999996</v>
      </c>
      <c r="D43" s="1130"/>
      <c r="E43" s="995" t="s">
        <v>788</v>
      </c>
    </row>
    <row r="44" spans="1:5" ht="20.100000000000001" customHeight="1">
      <c r="A44" s="659" t="s">
        <v>266</v>
      </c>
      <c r="B44" s="1128">
        <v>416000</v>
      </c>
      <c r="C44" s="1134">
        <v>556085.70000000007</v>
      </c>
      <c r="D44" s="1130"/>
      <c r="E44" s="995">
        <v>1.3367444711538463</v>
      </c>
    </row>
    <row r="45" spans="1:5" ht="20.100000000000001" customHeight="1">
      <c r="A45" s="659" t="s">
        <v>267</v>
      </c>
      <c r="B45" s="1128">
        <v>60551000</v>
      </c>
      <c r="C45" s="1134">
        <v>75539982.230000019</v>
      </c>
      <c r="D45" s="1130"/>
      <c r="E45" s="995">
        <v>1.2475430997010788</v>
      </c>
    </row>
    <row r="46" spans="1:5" ht="20.100000000000001" customHeight="1">
      <c r="A46" s="659" t="s">
        <v>268</v>
      </c>
      <c r="B46" s="1128">
        <v>85460000</v>
      </c>
      <c r="C46" s="1134">
        <v>136371659.80999997</v>
      </c>
      <c r="D46" s="1130"/>
      <c r="E46" s="995">
        <v>1.5957367167095715</v>
      </c>
    </row>
    <row r="47" spans="1:5" ht="20.100000000000001" customHeight="1">
      <c r="A47" s="659" t="s">
        <v>269</v>
      </c>
      <c r="B47" s="1128">
        <v>0</v>
      </c>
      <c r="C47" s="1134">
        <v>2260749.3899999997</v>
      </c>
      <c r="D47" s="1130"/>
      <c r="E47" s="995">
        <v>0</v>
      </c>
    </row>
    <row r="48" spans="1:5" ht="20.100000000000001" customHeight="1">
      <c r="A48" s="659" t="s">
        <v>270</v>
      </c>
      <c r="B48" s="1128">
        <v>166603000</v>
      </c>
      <c r="C48" s="1134">
        <v>160621889.09999993</v>
      </c>
      <c r="D48" s="1130"/>
      <c r="E48" s="995">
        <v>0.96409962065508981</v>
      </c>
    </row>
    <row r="49" spans="1:5" ht="20.100000000000001" customHeight="1">
      <c r="A49" s="659" t="s">
        <v>271</v>
      </c>
      <c r="B49" s="1128">
        <v>88438000</v>
      </c>
      <c r="C49" s="1134">
        <v>87450811.899999991</v>
      </c>
      <c r="D49" s="1130"/>
      <c r="E49" s="995">
        <v>0.98883751215540816</v>
      </c>
    </row>
    <row r="50" spans="1:5" ht="20.100000000000001" customHeight="1">
      <c r="A50" s="659" t="s">
        <v>272</v>
      </c>
      <c r="B50" s="1128">
        <v>11000</v>
      </c>
      <c r="C50" s="1134">
        <v>168274.79</v>
      </c>
      <c r="D50" s="1130"/>
      <c r="E50" s="995" t="s">
        <v>788</v>
      </c>
    </row>
    <row r="51" spans="1:5" ht="20.100000000000001" customHeight="1">
      <c r="A51" s="659" t="s">
        <v>273</v>
      </c>
      <c r="B51" s="1128">
        <v>194000</v>
      </c>
      <c r="C51" s="1134">
        <v>498929.79000000004</v>
      </c>
      <c r="D51" s="1130"/>
      <c r="E51" s="995">
        <v>2.5718030412371138</v>
      </c>
    </row>
    <row r="52" spans="1:5" ht="20.100000000000001" customHeight="1">
      <c r="A52" s="659" t="s">
        <v>274</v>
      </c>
      <c r="B52" s="1128">
        <v>206510000</v>
      </c>
      <c r="C52" s="1134">
        <v>144019049.67999998</v>
      </c>
      <c r="D52" s="1130"/>
      <c r="E52" s="995">
        <v>0.6973950398527915</v>
      </c>
    </row>
    <row r="53" spans="1:5" ht="20.100000000000001" customHeight="1">
      <c r="A53" s="659" t="s">
        <v>275</v>
      </c>
      <c r="B53" s="1128">
        <v>239342000</v>
      </c>
      <c r="C53" s="1134">
        <v>224629260.49999997</v>
      </c>
      <c r="D53" s="1130"/>
      <c r="E53" s="995">
        <v>0.93852838406965755</v>
      </c>
    </row>
    <row r="54" spans="1:5" ht="20.100000000000001" customHeight="1">
      <c r="A54" s="659" t="s">
        <v>276</v>
      </c>
      <c r="B54" s="1128">
        <v>57000</v>
      </c>
      <c r="C54" s="1134">
        <v>1803721.08</v>
      </c>
      <c r="D54" s="1130"/>
      <c r="E54" s="995" t="s">
        <v>788</v>
      </c>
    </row>
    <row r="55" spans="1:5" ht="20.100000000000001" customHeight="1">
      <c r="A55" s="659" t="s">
        <v>277</v>
      </c>
      <c r="B55" s="1128">
        <v>5283000</v>
      </c>
      <c r="C55" s="1134">
        <v>7195393.0899999999</v>
      </c>
      <c r="D55" s="1130"/>
      <c r="E55" s="995">
        <v>1.3619899848570887</v>
      </c>
    </row>
    <row r="56" spans="1:5" ht="20.100000000000001" customHeight="1">
      <c r="A56" s="659" t="s">
        <v>278</v>
      </c>
      <c r="B56" s="1128">
        <v>22040000</v>
      </c>
      <c r="C56" s="1134">
        <v>22117104.34</v>
      </c>
      <c r="D56" s="1130"/>
      <c r="E56" s="995">
        <v>1.0034983820326679</v>
      </c>
    </row>
    <row r="57" spans="1:5" ht="20.100000000000001" customHeight="1">
      <c r="A57" s="659" t="s">
        <v>279</v>
      </c>
      <c r="B57" s="1128">
        <v>130800000</v>
      </c>
      <c r="C57" s="1134">
        <v>160542293.19</v>
      </c>
      <c r="D57" s="1130"/>
      <c r="E57" s="995">
        <v>1.2273875626146789</v>
      </c>
    </row>
    <row r="58" spans="1:5" s="828" customFormat="1" ht="20.100000000000001" customHeight="1">
      <c r="A58" s="659" t="s">
        <v>732</v>
      </c>
      <c r="B58" s="1128">
        <v>24335861000</v>
      </c>
      <c r="C58" s="1134">
        <v>19812731780.049999</v>
      </c>
      <c r="D58" s="1130"/>
      <c r="E58" s="995">
        <v>0.81413728407020403</v>
      </c>
    </row>
    <row r="59" spans="1:5" ht="20.100000000000001" customHeight="1">
      <c r="A59" s="659" t="s">
        <v>280</v>
      </c>
      <c r="B59" s="1128">
        <v>0</v>
      </c>
      <c r="C59" s="1134">
        <v>8222.51</v>
      </c>
      <c r="D59" s="1130"/>
      <c r="E59" s="995">
        <v>0</v>
      </c>
    </row>
    <row r="60" spans="1:5" ht="20.100000000000001" customHeight="1">
      <c r="A60" s="659" t="s">
        <v>281</v>
      </c>
      <c r="B60" s="1128">
        <v>25651000</v>
      </c>
      <c r="C60" s="1134">
        <v>-120595553.05000001</v>
      </c>
      <c r="D60" s="1131" t="s">
        <v>755</v>
      </c>
      <c r="E60" s="995">
        <v>-4.7013977252348838</v>
      </c>
    </row>
    <row r="61" spans="1:5" ht="20.100000000000001" customHeight="1">
      <c r="A61" s="659" t="s">
        <v>282</v>
      </c>
      <c r="B61" s="1128">
        <v>1000</v>
      </c>
      <c r="C61" s="1134">
        <v>55510.69</v>
      </c>
      <c r="D61" s="1130"/>
      <c r="E61" s="995" t="s">
        <v>788</v>
      </c>
    </row>
    <row r="62" spans="1:5" s="828" customFormat="1" ht="20.100000000000001" customHeight="1">
      <c r="A62" s="659" t="s">
        <v>736</v>
      </c>
      <c r="B62" s="1128">
        <v>1763564000</v>
      </c>
      <c r="C62" s="1134">
        <v>1759548432.4099998</v>
      </c>
      <c r="D62" s="1130"/>
      <c r="E62" s="995">
        <v>0.9977230383530169</v>
      </c>
    </row>
    <row r="63" spans="1:5" ht="20.100000000000001" customHeight="1">
      <c r="A63" s="659" t="s">
        <v>283</v>
      </c>
      <c r="B63" s="1128">
        <v>124000</v>
      </c>
      <c r="C63" s="1134">
        <v>245951.64</v>
      </c>
      <c r="D63" s="1130"/>
      <c r="E63" s="995">
        <v>1.9834809677419356</v>
      </c>
    </row>
    <row r="64" spans="1:5" ht="20.100000000000001" customHeight="1">
      <c r="A64" s="659" t="s">
        <v>284</v>
      </c>
      <c r="B64" s="1128">
        <v>10110000</v>
      </c>
      <c r="C64" s="1134">
        <v>8892884.1899999976</v>
      </c>
      <c r="D64" s="1130"/>
      <c r="E64" s="995">
        <v>0.87961267952522226</v>
      </c>
    </row>
    <row r="65" spans="1:5" ht="20.100000000000001" customHeight="1">
      <c r="A65" s="659" t="s">
        <v>285</v>
      </c>
      <c r="B65" s="1128">
        <v>1843000</v>
      </c>
      <c r="C65" s="1134">
        <v>1264600.3399999999</v>
      </c>
      <c r="D65" s="1130"/>
      <c r="E65" s="995">
        <v>0.68616404774823647</v>
      </c>
    </row>
    <row r="66" spans="1:5" ht="20.100000000000001" customHeight="1">
      <c r="A66" s="659" t="s">
        <v>286</v>
      </c>
      <c r="B66" s="1128">
        <v>166000</v>
      </c>
      <c r="C66" s="1134">
        <v>482649.88</v>
      </c>
      <c r="D66" s="1130"/>
      <c r="E66" s="995">
        <v>2.9075293975903613</v>
      </c>
    </row>
    <row r="67" spans="1:5" ht="20.100000000000001" customHeight="1">
      <c r="A67" s="659" t="s">
        <v>287</v>
      </c>
      <c r="B67" s="1128">
        <v>650000</v>
      </c>
      <c r="C67" s="1134">
        <v>498616.2900000001</v>
      </c>
      <c r="D67" s="1130"/>
      <c r="E67" s="995">
        <v>0.76710198461538481</v>
      </c>
    </row>
    <row r="68" spans="1:5" ht="20.100000000000001" customHeight="1">
      <c r="A68" s="659" t="s">
        <v>288</v>
      </c>
      <c r="B68" s="1128">
        <v>76000000</v>
      </c>
      <c r="C68" s="1134">
        <v>68464743.890000001</v>
      </c>
      <c r="D68" s="1130"/>
      <c r="E68" s="995">
        <v>0.90085189328947368</v>
      </c>
    </row>
    <row r="69" spans="1:5" ht="20.100000000000001" customHeight="1">
      <c r="A69" s="659" t="s">
        <v>289</v>
      </c>
      <c r="B69" s="1128">
        <v>1690000</v>
      </c>
      <c r="C69" s="1134">
        <v>5070174.9800000004</v>
      </c>
      <c r="D69" s="1132"/>
      <c r="E69" s="995">
        <v>3.0001035384615387</v>
      </c>
    </row>
    <row r="70" spans="1:5" ht="19.5" customHeight="1">
      <c r="A70" s="659" t="s">
        <v>290</v>
      </c>
      <c r="B70" s="1128">
        <v>0</v>
      </c>
      <c r="C70" s="1134">
        <v>49519.53</v>
      </c>
      <c r="D70" s="1130"/>
      <c r="E70" s="995">
        <v>0</v>
      </c>
    </row>
    <row r="71" spans="1:5" ht="20.100000000000001" customHeight="1">
      <c r="A71" s="659" t="s">
        <v>291</v>
      </c>
      <c r="B71" s="1128">
        <v>64313000</v>
      </c>
      <c r="C71" s="1134">
        <v>64973264.269999981</v>
      </c>
      <c r="D71" s="1130"/>
      <c r="E71" s="995">
        <v>1.0102664200083962</v>
      </c>
    </row>
    <row r="72" spans="1:5" ht="20.100000000000001" customHeight="1">
      <c r="A72" s="659" t="s">
        <v>292</v>
      </c>
      <c r="B72" s="1128">
        <v>9325000</v>
      </c>
      <c r="C72" s="1134">
        <v>9233256.0100000016</v>
      </c>
      <c r="D72" s="1130"/>
      <c r="E72" s="995">
        <v>0.99016150241286882</v>
      </c>
    </row>
    <row r="73" spans="1:5" ht="20.100000000000001" customHeight="1">
      <c r="A73" s="659" t="s">
        <v>293</v>
      </c>
      <c r="B73" s="1128">
        <v>32000</v>
      </c>
      <c r="C73" s="1134">
        <v>96882.93</v>
      </c>
      <c r="D73" s="1130"/>
      <c r="E73" s="995">
        <v>3.0275915624999996</v>
      </c>
    </row>
    <row r="74" spans="1:5" ht="20.100000000000001" customHeight="1">
      <c r="A74" s="659" t="s">
        <v>294</v>
      </c>
      <c r="B74" s="1128">
        <v>0</v>
      </c>
      <c r="C74" s="1134">
        <v>42862.279999999992</v>
      </c>
      <c r="D74" s="1130"/>
      <c r="E74" s="995">
        <v>0</v>
      </c>
    </row>
    <row r="75" spans="1:5" ht="20.100000000000001" customHeight="1">
      <c r="A75" s="659" t="s">
        <v>295</v>
      </c>
      <c r="B75" s="1128">
        <v>371000</v>
      </c>
      <c r="C75" s="1134">
        <v>292753.62999999995</v>
      </c>
      <c r="D75" s="1130"/>
      <c r="E75" s="995">
        <v>0.78909334231805917</v>
      </c>
    </row>
    <row r="76" spans="1:5" ht="20.100000000000001" customHeight="1">
      <c r="A76" s="659" t="s">
        <v>296</v>
      </c>
      <c r="B76" s="1128">
        <v>800000</v>
      </c>
      <c r="C76" s="1134">
        <v>654055.54999999993</v>
      </c>
      <c r="D76" s="1130"/>
      <c r="E76" s="995">
        <v>0.81756943749999988</v>
      </c>
    </row>
    <row r="77" spans="1:5" ht="20.100000000000001" customHeight="1">
      <c r="A77" s="659" t="s">
        <v>297</v>
      </c>
      <c r="B77" s="1128">
        <v>3466000</v>
      </c>
      <c r="C77" s="1134">
        <v>4122313.18</v>
      </c>
      <c r="D77" s="1130"/>
      <c r="E77" s="995">
        <v>1.1893575245239469</v>
      </c>
    </row>
    <row r="78" spans="1:5" ht="20.100000000000001" customHeight="1">
      <c r="A78" s="659" t="s">
        <v>298</v>
      </c>
      <c r="B78" s="1128">
        <v>2000</v>
      </c>
      <c r="C78" s="1134">
        <v>181628.9</v>
      </c>
      <c r="D78" s="1130"/>
      <c r="E78" s="995" t="s">
        <v>788</v>
      </c>
    </row>
    <row r="79" spans="1:5" ht="20.100000000000001" customHeight="1">
      <c r="A79" s="659" t="s">
        <v>299</v>
      </c>
      <c r="B79" s="1128">
        <v>194688000</v>
      </c>
      <c r="C79" s="1134">
        <v>196267602.25999999</v>
      </c>
      <c r="D79" s="1130"/>
      <c r="E79" s="995">
        <v>1.0081135060198883</v>
      </c>
    </row>
    <row r="80" spans="1:5" ht="20.100000000000001" customHeight="1">
      <c r="A80" s="659" t="s">
        <v>347</v>
      </c>
      <c r="B80" s="1128">
        <v>5992000</v>
      </c>
      <c r="C80" s="1134">
        <v>6361092.3999999994</v>
      </c>
      <c r="D80" s="1130"/>
      <c r="E80" s="995">
        <v>1.0615975300400533</v>
      </c>
    </row>
    <row r="81" spans="1:5" ht="20.100000000000001" customHeight="1">
      <c r="A81" s="659" t="s">
        <v>300</v>
      </c>
      <c r="B81" s="1128">
        <v>627000</v>
      </c>
      <c r="C81" s="1134">
        <v>602268.68999999994</v>
      </c>
      <c r="D81" s="1130"/>
      <c r="E81" s="995">
        <v>0.96055612440191374</v>
      </c>
    </row>
    <row r="82" spans="1:5" ht="20.100000000000001" customHeight="1">
      <c r="A82" s="659" t="s">
        <v>301</v>
      </c>
      <c r="B82" s="1128">
        <v>758689000</v>
      </c>
      <c r="C82" s="1134">
        <v>626596960.11999989</v>
      </c>
      <c r="D82" s="1130"/>
      <c r="E82" s="995">
        <v>0.82589435212583795</v>
      </c>
    </row>
    <row r="83" spans="1:5" ht="20.100000000000001" customHeight="1">
      <c r="A83" s="659" t="s">
        <v>302</v>
      </c>
      <c r="B83" s="1128">
        <v>444129974000</v>
      </c>
      <c r="C83" s="1134">
        <v>371508988947.72986</v>
      </c>
      <c r="D83" s="1130"/>
      <c r="E83" s="995">
        <v>0.83648708868212951</v>
      </c>
    </row>
    <row r="84" spans="1:5" ht="20.100000000000001" customHeight="1">
      <c r="A84" s="659" t="s">
        <v>303</v>
      </c>
      <c r="B84" s="1128">
        <v>1682507000</v>
      </c>
      <c r="C84" s="1134">
        <v>1436201669.9200001</v>
      </c>
      <c r="D84" s="1130"/>
      <c r="E84" s="995">
        <v>0.85360813947282244</v>
      </c>
    </row>
    <row r="85" spans="1:5" ht="20.100000000000001" customHeight="1">
      <c r="A85" s="659" t="s">
        <v>304</v>
      </c>
      <c r="B85" s="1128">
        <v>1688000</v>
      </c>
      <c r="C85" s="1134">
        <v>1637341</v>
      </c>
      <c r="D85" s="1130"/>
      <c r="E85" s="995">
        <v>0.96998874407582936</v>
      </c>
    </row>
    <row r="86" spans="1:5" ht="19.5" customHeight="1">
      <c r="A86" s="659" t="s">
        <v>305</v>
      </c>
      <c r="B86" s="1128">
        <v>3145513000</v>
      </c>
      <c r="C86" s="1134">
        <v>2653307037.9200001</v>
      </c>
      <c r="D86" s="1130"/>
      <c r="E86" s="995">
        <v>0.84352124372717585</v>
      </c>
    </row>
    <row r="87" spans="1:5" ht="20.100000000000001" customHeight="1">
      <c r="A87" s="659" t="s">
        <v>307</v>
      </c>
      <c r="B87" s="1128">
        <v>2517087000</v>
      </c>
      <c r="C87" s="1134">
        <v>2700890032.6599894</v>
      </c>
      <c r="D87" s="1130"/>
      <c r="E87" s="995">
        <v>1.073022121468185</v>
      </c>
    </row>
    <row r="88" spans="1:5" ht="20.100000000000001" customHeight="1">
      <c r="A88" s="659" t="s">
        <v>308</v>
      </c>
      <c r="B88" s="1128">
        <v>0</v>
      </c>
      <c r="C88" s="1134">
        <v>545691.2300000001</v>
      </c>
      <c r="D88" s="1130"/>
      <c r="E88" s="995">
        <v>0</v>
      </c>
    </row>
    <row r="89" spans="1:5" ht="20.100000000000001" customHeight="1">
      <c r="A89" s="659" t="s">
        <v>309</v>
      </c>
      <c r="B89" s="1128">
        <v>12011000</v>
      </c>
      <c r="C89" s="1134">
        <v>11329415.469999999</v>
      </c>
      <c r="D89" s="1130"/>
      <c r="E89" s="995">
        <v>0.94325330696861198</v>
      </c>
    </row>
    <row r="90" spans="1:5" ht="36.75" customHeight="1">
      <c r="A90" s="1042" t="s">
        <v>766</v>
      </c>
      <c r="B90" s="1129">
        <v>0</v>
      </c>
      <c r="C90" s="1135">
        <v>12832.86</v>
      </c>
      <c r="D90" s="1043"/>
      <c r="E90" s="1044">
        <v>0</v>
      </c>
    </row>
    <row r="91" spans="1:5" ht="18">
      <c r="A91" s="600" t="s">
        <v>717</v>
      </c>
      <c r="C91" s="89"/>
      <c r="D91" s="89"/>
    </row>
    <row r="92" spans="1:5" ht="18">
      <c r="A92" s="600" t="s">
        <v>756</v>
      </c>
    </row>
    <row r="93" spans="1:5">
      <c r="A93" s="787"/>
      <c r="C93" s="270"/>
      <c r="D93" s="270"/>
      <c r="E93" s="270"/>
    </row>
    <row r="94" spans="1:5">
      <c r="C94" s="268"/>
      <c r="D94" s="268"/>
      <c r="E94" s="269"/>
    </row>
    <row r="95" spans="1:5">
      <c r="C95" s="270"/>
      <c r="D95" s="270"/>
      <c r="E95" s="270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D31"/>
  <sheetViews>
    <sheetView showGridLines="0" zoomScale="70" zoomScaleNormal="70" zoomScaleSheetLayoutView="70" workbookViewId="0">
      <selection activeCell="K23" sqref="K23"/>
    </sheetView>
  </sheetViews>
  <sheetFormatPr defaultColWidth="16.28515625" defaultRowHeight="15"/>
  <cols>
    <col min="1" max="1" width="52" style="91" customWidth="1"/>
    <col min="2" max="4" width="26.5703125" style="91" customWidth="1"/>
    <col min="5" max="16384" width="16.28515625" style="91"/>
  </cols>
  <sheetData>
    <row r="1" spans="1:4" ht="15" customHeight="1">
      <c r="A1" s="90" t="s">
        <v>310</v>
      </c>
    </row>
    <row r="2" spans="1:4" ht="15.75">
      <c r="A2" s="92" t="s">
        <v>311</v>
      </c>
      <c r="B2" s="93"/>
      <c r="C2" s="93"/>
      <c r="D2" s="93"/>
    </row>
    <row r="3" spans="1:4" ht="15.75">
      <c r="A3" s="92"/>
      <c r="B3" s="93"/>
      <c r="C3" s="93"/>
      <c r="D3" s="93"/>
    </row>
    <row r="4" spans="1:4" ht="15.75" customHeight="1">
      <c r="A4" s="92"/>
      <c r="B4" s="93"/>
      <c r="C4" s="93"/>
      <c r="D4" s="94" t="s">
        <v>2</v>
      </c>
    </row>
    <row r="5" spans="1:4" ht="15.95" customHeight="1">
      <c r="A5" s="95"/>
      <c r="B5" s="96" t="s">
        <v>227</v>
      </c>
      <c r="C5" s="97"/>
      <c r="D5" s="300"/>
    </row>
    <row r="6" spans="1:4" ht="15.95" customHeight="1">
      <c r="A6" s="98" t="s">
        <v>3</v>
      </c>
      <c r="B6" s="99" t="s">
        <v>228</v>
      </c>
      <c r="C6" s="100" t="s">
        <v>229</v>
      </c>
      <c r="D6" s="301" t="s">
        <v>230</v>
      </c>
    </row>
    <row r="7" spans="1:4" ht="15.95" customHeight="1">
      <c r="A7" s="101"/>
      <c r="B7" s="102" t="s">
        <v>745</v>
      </c>
      <c r="C7" s="103"/>
      <c r="D7" s="302" t="s">
        <v>232</v>
      </c>
    </row>
    <row r="8" spans="1:4" s="107" customFormat="1" ht="13.5" customHeight="1">
      <c r="A8" s="104">
        <v>1</v>
      </c>
      <c r="B8" s="105">
        <v>2</v>
      </c>
      <c r="C8" s="106">
        <v>3</v>
      </c>
      <c r="D8" s="299">
        <v>4</v>
      </c>
    </row>
    <row r="9" spans="1:4" ht="19.5" customHeight="1">
      <c r="A9" s="108" t="s">
        <v>312</v>
      </c>
      <c r="B9" s="705">
        <v>2517087000</v>
      </c>
      <c r="C9" s="706">
        <v>2700890032.6600008</v>
      </c>
      <c r="D9" s="662">
        <v>1.0730221214681896</v>
      </c>
    </row>
    <row r="10" spans="1:4" ht="22.5" customHeight="1">
      <c r="A10" s="109" t="s">
        <v>313</v>
      </c>
      <c r="B10" s="707">
        <v>182643000</v>
      </c>
      <c r="C10" s="708">
        <v>205608148.04999986</v>
      </c>
      <c r="D10" s="642">
        <v>1.1257379042722682</v>
      </c>
    </row>
    <row r="11" spans="1:4" ht="24" customHeight="1">
      <c r="A11" s="109" t="s">
        <v>314</v>
      </c>
      <c r="B11" s="707">
        <v>93356000</v>
      </c>
      <c r="C11" s="708">
        <v>123042522.22999994</v>
      </c>
      <c r="D11" s="642">
        <v>1.3179926542482534</v>
      </c>
    </row>
    <row r="12" spans="1:4" ht="24" customHeight="1">
      <c r="A12" s="109" t="s">
        <v>315</v>
      </c>
      <c r="B12" s="707">
        <v>95967000</v>
      </c>
      <c r="C12" s="708">
        <v>100515584.75999999</v>
      </c>
      <c r="D12" s="642">
        <v>1.0473973841007846</v>
      </c>
    </row>
    <row r="13" spans="1:4" ht="24" customHeight="1">
      <c r="A13" s="109" t="s">
        <v>316</v>
      </c>
      <c r="B13" s="707">
        <v>50390000</v>
      </c>
      <c r="C13" s="708">
        <v>56130214.129999995</v>
      </c>
      <c r="D13" s="642">
        <v>1.1139157398293311</v>
      </c>
    </row>
    <row r="14" spans="1:4" ht="24" customHeight="1">
      <c r="A14" s="109" t="s">
        <v>317</v>
      </c>
      <c r="B14" s="707">
        <v>145893000</v>
      </c>
      <c r="C14" s="708">
        <v>148225622.73000005</v>
      </c>
      <c r="D14" s="642">
        <v>1.0159885856758037</v>
      </c>
    </row>
    <row r="15" spans="1:4" ht="24" customHeight="1">
      <c r="A15" s="109" t="s">
        <v>318</v>
      </c>
      <c r="B15" s="707">
        <v>213596000</v>
      </c>
      <c r="C15" s="708">
        <v>240683845.27000022</v>
      </c>
      <c r="D15" s="642">
        <v>1.1268181298807105</v>
      </c>
    </row>
    <row r="16" spans="1:4" ht="24" customHeight="1">
      <c r="A16" s="109" t="s">
        <v>319</v>
      </c>
      <c r="B16" s="707">
        <v>530734000</v>
      </c>
      <c r="C16" s="708">
        <v>560880517.6400007</v>
      </c>
      <c r="D16" s="642">
        <v>1.0568015571642304</v>
      </c>
    </row>
    <row r="17" spans="1:4" ht="24" customHeight="1">
      <c r="A17" s="109" t="s">
        <v>320</v>
      </c>
      <c r="B17" s="707">
        <v>46571000</v>
      </c>
      <c r="C17" s="708">
        <v>48967225.739999965</v>
      </c>
      <c r="D17" s="642">
        <v>1.0514531734341106</v>
      </c>
    </row>
    <row r="18" spans="1:4" ht="24" customHeight="1">
      <c r="A18" s="109" t="s">
        <v>321</v>
      </c>
      <c r="B18" s="707">
        <v>81384000</v>
      </c>
      <c r="C18" s="708">
        <v>83469294.050000027</v>
      </c>
      <c r="D18" s="642">
        <v>1.0256228994642684</v>
      </c>
    </row>
    <row r="19" spans="1:4" ht="24" customHeight="1">
      <c r="A19" s="109" t="s">
        <v>322</v>
      </c>
      <c r="B19" s="707">
        <v>63241000</v>
      </c>
      <c r="C19" s="708">
        <v>83502489.430000007</v>
      </c>
      <c r="D19" s="642">
        <v>1.3203853422621401</v>
      </c>
    </row>
    <row r="20" spans="1:4" ht="24" customHeight="1">
      <c r="A20" s="109" t="s">
        <v>323</v>
      </c>
      <c r="B20" s="707">
        <v>181408000</v>
      </c>
      <c r="C20" s="708">
        <v>198734468.72999999</v>
      </c>
      <c r="D20" s="642">
        <v>1.095511050945934</v>
      </c>
    </row>
    <row r="21" spans="1:4" ht="24" customHeight="1">
      <c r="A21" s="109" t="s">
        <v>324</v>
      </c>
      <c r="B21" s="707">
        <v>308714000</v>
      </c>
      <c r="C21" s="708">
        <v>317856609.95000005</v>
      </c>
      <c r="D21" s="642">
        <v>1.0296151452477051</v>
      </c>
    </row>
    <row r="22" spans="1:4" ht="24" customHeight="1">
      <c r="A22" s="109" t="s">
        <v>325</v>
      </c>
      <c r="B22" s="707">
        <v>56104000</v>
      </c>
      <c r="C22" s="708">
        <v>59904527.009999998</v>
      </c>
      <c r="D22" s="642">
        <v>1.0677407495009268</v>
      </c>
    </row>
    <row r="23" spans="1:4" ht="24" customHeight="1">
      <c r="A23" s="109" t="s">
        <v>326</v>
      </c>
      <c r="B23" s="707">
        <v>78878000</v>
      </c>
      <c r="C23" s="708">
        <v>77578900.239999995</v>
      </c>
      <c r="D23" s="642">
        <v>0.98353026496615015</v>
      </c>
    </row>
    <row r="24" spans="1:4" ht="24" customHeight="1">
      <c r="A24" s="109" t="s">
        <v>327</v>
      </c>
      <c r="B24" s="707">
        <v>279191000</v>
      </c>
      <c r="C24" s="708">
        <v>263538825.74999976</v>
      </c>
      <c r="D24" s="642">
        <v>0.9439373968000393</v>
      </c>
    </row>
    <row r="25" spans="1:4" ht="24" customHeight="1">
      <c r="A25" s="110" t="s">
        <v>328</v>
      </c>
      <c r="B25" s="709">
        <v>109017000</v>
      </c>
      <c r="C25" s="710">
        <v>132251236.94999993</v>
      </c>
      <c r="D25" s="643">
        <v>1.2131248974930509</v>
      </c>
    </row>
    <row r="26" spans="1:4" ht="23.25" customHeight="1">
      <c r="A26" s="600"/>
    </row>
    <row r="31" spans="1:4">
      <c r="D31" s="91" t="s">
        <v>4</v>
      </c>
    </row>
  </sheetData>
  <phoneticPr fontId="55" type="noConversion"/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="80" zoomScaleNormal="80" workbookViewId="0">
      <selection activeCell="K23" sqref="K23"/>
    </sheetView>
  </sheetViews>
  <sheetFormatPr defaultRowHeight="12.75"/>
  <cols>
    <col min="1" max="16384" width="9.140625" style="1032"/>
  </cols>
  <sheetData>
    <row r="1" spans="1:1">
      <c r="A1" s="1032" t="s">
        <v>791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showGridLines="0" showZeros="0" topLeftCell="B1" zoomScale="70" zoomScaleNormal="70" zoomScaleSheetLayoutView="50" workbookViewId="0">
      <selection activeCell="K23" sqref="K23"/>
    </sheetView>
  </sheetViews>
  <sheetFormatPr defaultColWidth="7.85546875" defaultRowHeight="15"/>
  <cols>
    <col min="1" max="1" width="6.7109375" style="542" hidden="1" customWidth="1"/>
    <col min="2" max="2" width="2.28515625" style="542" customWidth="1"/>
    <col min="3" max="3" width="5.28515625" style="542" customWidth="1"/>
    <col min="4" max="4" width="71.5703125" style="542" customWidth="1"/>
    <col min="5" max="5" width="15.7109375" style="544" customWidth="1"/>
    <col min="6" max="6" width="16.140625" style="542" customWidth="1"/>
    <col min="7" max="8" width="15.5703125" style="542" customWidth="1"/>
    <col min="9" max="9" width="16.42578125" style="542" customWidth="1"/>
    <col min="10" max="10" width="8.7109375" style="542" customWidth="1"/>
    <col min="11" max="11" width="9" style="542" customWidth="1"/>
    <col min="12" max="12" width="8.28515625" style="542" customWidth="1"/>
    <col min="13" max="13" width="7.85546875" style="542" customWidth="1"/>
    <col min="14" max="14" width="22" style="1065" bestFit="1" customWidth="1"/>
    <col min="15" max="15" width="20.5703125" style="542" bestFit="1" customWidth="1"/>
    <col min="16" max="16" width="16.42578125" style="542" customWidth="1"/>
    <col min="17" max="18" width="7.85546875" style="542"/>
    <col min="19" max="19" width="16" style="542" customWidth="1"/>
    <col min="20" max="16384" width="7.85546875" style="542"/>
  </cols>
  <sheetData>
    <row r="1" spans="1:16" ht="19.5" customHeight="1">
      <c r="B1" s="543" t="s">
        <v>643</v>
      </c>
      <c r="C1" s="543"/>
      <c r="D1" s="543"/>
      <c r="I1" s="545"/>
    </row>
    <row r="2" spans="1:16" ht="15.75" customHeight="1">
      <c r="B2" s="1524" t="s">
        <v>644</v>
      </c>
      <c r="C2" s="1524"/>
      <c r="D2" s="1524"/>
      <c r="E2" s="1524"/>
      <c r="F2" s="1524"/>
      <c r="G2" s="1524"/>
      <c r="H2" s="1524"/>
      <c r="I2" s="1524"/>
      <c r="J2" s="1524"/>
      <c r="K2" s="1524"/>
      <c r="L2" s="1524"/>
    </row>
    <row r="3" spans="1:16" ht="15" customHeight="1"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</row>
    <row r="4" spans="1:16" ht="15" customHeight="1">
      <c r="B4" s="649"/>
      <c r="C4" s="649"/>
      <c r="D4" s="649"/>
      <c r="E4" s="649"/>
      <c r="F4" s="649"/>
      <c r="G4" s="649"/>
      <c r="H4" s="649"/>
      <c r="I4" s="649"/>
      <c r="J4" s="649"/>
      <c r="K4" s="649"/>
      <c r="L4" s="649"/>
    </row>
    <row r="5" spans="1:16" ht="15.75">
      <c r="B5" s="546"/>
      <c r="C5" s="547"/>
      <c r="D5" s="548"/>
      <c r="E5" s="96" t="s">
        <v>227</v>
      </c>
      <c r="F5" s="812" t="s">
        <v>516</v>
      </c>
      <c r="G5" s="549" t="s">
        <v>229</v>
      </c>
      <c r="H5" s="550"/>
      <c r="I5" s="550"/>
      <c r="J5" s="550" t="s">
        <v>433</v>
      </c>
      <c r="K5" s="550"/>
      <c r="L5" s="551"/>
    </row>
    <row r="6" spans="1:16" ht="15.75">
      <c r="B6" s="552" t="s">
        <v>3</v>
      </c>
      <c r="C6" s="553"/>
      <c r="D6" s="554"/>
      <c r="E6" s="99" t="s">
        <v>228</v>
      </c>
      <c r="F6" s="813" t="s">
        <v>519</v>
      </c>
      <c r="G6" s="556"/>
      <c r="H6" s="556"/>
      <c r="I6" s="556"/>
      <c r="J6" s="556"/>
      <c r="K6" s="701"/>
      <c r="L6" s="701"/>
    </row>
    <row r="7" spans="1:16" ht="15.75">
      <c r="B7" s="557"/>
      <c r="C7" s="544"/>
      <c r="D7" s="558"/>
      <c r="E7" s="102" t="s">
        <v>745</v>
      </c>
      <c r="F7" s="555"/>
      <c r="G7" s="559" t="s">
        <v>434</v>
      </c>
      <c r="H7" s="560" t="s">
        <v>534</v>
      </c>
      <c r="I7" s="560" t="s">
        <v>436</v>
      </c>
      <c r="J7" s="968" t="s">
        <v>531</v>
      </c>
      <c r="K7" s="969" t="s">
        <v>456</v>
      </c>
      <c r="L7" s="969" t="s">
        <v>757</v>
      </c>
    </row>
    <row r="8" spans="1:16" s="561" customFormat="1" ht="15" customHeight="1">
      <c r="B8" s="562"/>
      <c r="C8" s="563"/>
      <c r="D8" s="564"/>
      <c r="E8" s="1519" t="s">
        <v>645</v>
      </c>
      <c r="F8" s="1520"/>
      <c r="G8" s="1520"/>
      <c r="H8" s="1520"/>
      <c r="I8" s="1521"/>
      <c r="J8" s="702"/>
      <c r="K8" s="702"/>
      <c r="L8" s="702"/>
      <c r="M8" s="542"/>
      <c r="N8" s="1066"/>
    </row>
    <row r="9" spans="1:16" s="561" customFormat="1" ht="9.9499999999999993" customHeight="1">
      <c r="B9" s="1522">
        <v>1</v>
      </c>
      <c r="C9" s="1523"/>
      <c r="D9" s="1523"/>
      <c r="E9" s="565">
        <v>2</v>
      </c>
      <c r="F9" s="566">
        <v>3</v>
      </c>
      <c r="G9" s="566">
        <v>4</v>
      </c>
      <c r="H9" s="567">
        <v>5</v>
      </c>
      <c r="I9" s="567">
        <v>6</v>
      </c>
      <c r="J9" s="644">
        <v>7</v>
      </c>
      <c r="K9" s="788">
        <v>8</v>
      </c>
      <c r="L9" s="644">
        <v>9</v>
      </c>
      <c r="N9" s="1066"/>
    </row>
    <row r="10" spans="1:16" ht="21.75" customHeight="1">
      <c r="A10" s="568" t="s">
        <v>646</v>
      </c>
      <c r="B10" s="569" t="s">
        <v>647</v>
      </c>
      <c r="C10" s="570"/>
      <c r="D10" s="571"/>
      <c r="E10" s="1040">
        <v>523492865000</v>
      </c>
      <c r="F10" s="1040">
        <v>523492864999.99982</v>
      </c>
      <c r="G10" s="1040">
        <v>34010718642.37001</v>
      </c>
      <c r="H10" s="1040">
        <v>70220863380.580002</v>
      </c>
      <c r="I10" s="1040">
        <v>104474948837.72998</v>
      </c>
      <c r="J10" s="1216">
        <v>6.4968829407770476E-2</v>
      </c>
      <c r="K10" s="1216">
        <v>0.13413910308133814</v>
      </c>
      <c r="L10" s="1217">
        <v>0.19957282290319281</v>
      </c>
      <c r="O10" s="610"/>
    </row>
    <row r="11" spans="1:16" ht="15.75">
      <c r="A11" s="568"/>
      <c r="B11" s="572" t="s">
        <v>536</v>
      </c>
      <c r="C11" s="573"/>
      <c r="D11" s="571"/>
      <c r="E11" s="1036"/>
      <c r="F11" s="1036"/>
      <c r="G11" s="1036"/>
      <c r="H11" s="1036"/>
      <c r="I11" s="1036"/>
      <c r="J11" s="1218"/>
      <c r="K11" s="1218"/>
      <c r="L11" s="1219"/>
      <c r="O11" s="610"/>
    </row>
    <row r="12" spans="1:16" ht="21.75" customHeight="1">
      <c r="A12" s="568" t="s">
        <v>648</v>
      </c>
      <c r="B12" s="574" t="s">
        <v>621</v>
      </c>
      <c r="C12" s="575" t="s">
        <v>649</v>
      </c>
      <c r="D12" s="576"/>
      <c r="E12" s="1036">
        <v>287955066000</v>
      </c>
      <c r="F12" s="1036">
        <v>286539005565.67969</v>
      </c>
      <c r="G12" s="1036">
        <v>19492990784.659992</v>
      </c>
      <c r="H12" s="1036">
        <v>39111514133.800018</v>
      </c>
      <c r="I12" s="1036">
        <v>58196588028.810013</v>
      </c>
      <c r="J12" s="1218">
        <v>6.8029100422741087E-2</v>
      </c>
      <c r="K12" s="1218">
        <v>0.13649630023872958</v>
      </c>
      <c r="L12" s="1219">
        <v>0.20310180079643764</v>
      </c>
      <c r="O12" s="610"/>
      <c r="P12" s="610"/>
    </row>
    <row r="13" spans="1:16" ht="12" customHeight="1">
      <c r="A13" s="568"/>
      <c r="B13" s="577"/>
      <c r="C13" s="578" t="s">
        <v>564</v>
      </c>
      <c r="D13" s="579"/>
      <c r="E13" s="1035"/>
      <c r="F13" s="1035"/>
      <c r="G13" s="1035"/>
      <c r="H13" s="1035"/>
      <c r="I13" s="1035"/>
      <c r="J13" s="1220"/>
      <c r="K13" s="1220"/>
      <c r="L13" s="1221"/>
      <c r="O13" s="610"/>
    </row>
    <row r="14" spans="1:16" ht="15.95" customHeight="1">
      <c r="A14" s="568" t="s">
        <v>650</v>
      </c>
      <c r="B14" s="577"/>
      <c r="C14" s="580" t="s">
        <v>651</v>
      </c>
      <c r="D14" s="579" t="s">
        <v>652</v>
      </c>
      <c r="E14" s="1035">
        <v>78128232000</v>
      </c>
      <c r="F14" s="1035">
        <v>78029127910</v>
      </c>
      <c r="G14" s="1035">
        <v>9387220051</v>
      </c>
      <c r="H14" s="1035">
        <v>18772621050</v>
      </c>
      <c r="I14" s="1035">
        <v>24172191997</v>
      </c>
      <c r="J14" s="1220">
        <v>0.12030404930101699</v>
      </c>
      <c r="K14" s="1220">
        <v>0.24058478612823445</v>
      </c>
      <c r="L14" s="1221">
        <v>0.30978421320920796</v>
      </c>
      <c r="O14" s="610"/>
    </row>
    <row r="15" spans="1:16" ht="15.95" customHeight="1">
      <c r="A15" s="568" t="s">
        <v>653</v>
      </c>
      <c r="B15" s="577"/>
      <c r="C15" s="580" t="s">
        <v>654</v>
      </c>
      <c r="D15" s="579" t="s">
        <v>655</v>
      </c>
      <c r="E15" s="1035">
        <v>75124762000</v>
      </c>
      <c r="F15" s="1035">
        <v>64582762000</v>
      </c>
      <c r="G15" s="1035">
        <v>2145378226.02</v>
      </c>
      <c r="H15" s="1035">
        <v>3809550402.6099997</v>
      </c>
      <c r="I15" s="1035">
        <v>5855983822.6300001</v>
      </c>
      <c r="J15" s="1220">
        <v>3.3219053499446184E-2</v>
      </c>
      <c r="K15" s="1220">
        <v>5.8987108705725523E-2</v>
      </c>
      <c r="L15" s="1221">
        <v>9.0674100042825667E-2</v>
      </c>
      <c r="O15" s="610"/>
      <c r="P15" s="610"/>
    </row>
    <row r="16" spans="1:16" ht="12" customHeight="1">
      <c r="A16" s="568"/>
      <c r="B16" s="577"/>
      <c r="C16" s="580"/>
      <c r="D16" s="579" t="s">
        <v>564</v>
      </c>
      <c r="E16" s="1035"/>
      <c r="F16" s="1035"/>
      <c r="G16" s="1035"/>
      <c r="H16" s="1035"/>
      <c r="I16" s="1035"/>
      <c r="J16" s="1220"/>
      <c r="K16" s="1220"/>
      <c r="L16" s="1221"/>
      <c r="O16" s="610"/>
    </row>
    <row r="17" spans="1:15" ht="15.95" customHeight="1">
      <c r="A17" s="568" t="s">
        <v>656</v>
      </c>
      <c r="B17" s="581"/>
      <c r="C17" s="580"/>
      <c r="D17" s="579" t="s">
        <v>657</v>
      </c>
      <c r="E17" s="1035">
        <v>54490124000</v>
      </c>
      <c r="F17" s="1035">
        <v>42490124000</v>
      </c>
      <c r="G17" s="1035">
        <v>347465921.22000003</v>
      </c>
      <c r="H17" s="1035">
        <v>680277007.17999995</v>
      </c>
      <c r="I17" s="1035">
        <v>1029874922.1</v>
      </c>
      <c r="J17" s="1220">
        <v>8.1775690092125881E-3</v>
      </c>
      <c r="K17" s="1220">
        <v>1.6010238218650524E-2</v>
      </c>
      <c r="L17" s="1221">
        <v>2.4237983445282486E-2</v>
      </c>
      <c r="O17" s="610"/>
    </row>
    <row r="18" spans="1:15" ht="15.95" customHeight="1">
      <c r="A18" s="568" t="s">
        <v>658</v>
      </c>
      <c r="B18" s="577"/>
      <c r="C18" s="580"/>
      <c r="D18" s="582" t="s">
        <v>659</v>
      </c>
      <c r="E18" s="1035">
        <v>18569122000</v>
      </c>
      <c r="F18" s="1035">
        <v>18569122000</v>
      </c>
      <c r="G18" s="1035">
        <v>1645162304.8</v>
      </c>
      <c r="H18" s="1035">
        <v>2820873395.4299998</v>
      </c>
      <c r="I18" s="1035">
        <v>4354584900.5299997</v>
      </c>
      <c r="J18" s="1220">
        <v>8.8596666272104843E-2</v>
      </c>
      <c r="K18" s="1220">
        <v>0.15191205030749433</v>
      </c>
      <c r="L18" s="1221">
        <v>0.23450677423143645</v>
      </c>
      <c r="O18" s="610"/>
    </row>
    <row r="19" spans="1:15" ht="45">
      <c r="A19" s="583" t="s">
        <v>660</v>
      </c>
      <c r="B19" s="577"/>
      <c r="C19" s="584" t="s">
        <v>661</v>
      </c>
      <c r="D19" s="585" t="s">
        <v>662</v>
      </c>
      <c r="E19" s="1035">
        <v>61674872000</v>
      </c>
      <c r="F19" s="1035">
        <v>63545944249</v>
      </c>
      <c r="G19" s="1035">
        <v>5308759784.2900009</v>
      </c>
      <c r="H19" s="1035">
        <v>10725239106.800003</v>
      </c>
      <c r="I19" s="1035">
        <v>15984878369.66</v>
      </c>
      <c r="J19" s="1220">
        <v>8.354207096975419E-2</v>
      </c>
      <c r="K19" s="1220">
        <v>0.16877928612995285</v>
      </c>
      <c r="L19" s="1221">
        <v>0.25154836486533988</v>
      </c>
      <c r="O19" s="610"/>
    </row>
    <row r="20" spans="1:15" ht="30">
      <c r="A20" s="583" t="s">
        <v>663</v>
      </c>
      <c r="B20" s="577"/>
      <c r="C20" s="584" t="s">
        <v>664</v>
      </c>
      <c r="D20" s="585" t="s">
        <v>665</v>
      </c>
      <c r="E20" s="1035">
        <v>3258596000</v>
      </c>
      <c r="F20" s="1035">
        <v>5696366335.0800009</v>
      </c>
      <c r="G20" s="1035">
        <v>245652002.81</v>
      </c>
      <c r="H20" s="1035">
        <v>530725216.59000003</v>
      </c>
      <c r="I20" s="1035">
        <v>1229940119.24</v>
      </c>
      <c r="J20" s="1220">
        <v>4.3124333717302968E-2</v>
      </c>
      <c r="K20" s="1220">
        <v>9.3169081019531447E-2</v>
      </c>
      <c r="L20" s="1221">
        <v>0.21591661190496916</v>
      </c>
      <c r="O20" s="610"/>
    </row>
    <row r="21" spans="1:15" ht="30">
      <c r="A21" s="583" t="s">
        <v>666</v>
      </c>
      <c r="B21" s="577"/>
      <c r="C21" s="584" t="s">
        <v>667</v>
      </c>
      <c r="D21" s="585" t="s">
        <v>729</v>
      </c>
      <c r="E21" s="1035">
        <v>22256104000</v>
      </c>
      <c r="F21" s="1035">
        <v>22647635261</v>
      </c>
      <c r="G21" s="1035">
        <v>1684410334</v>
      </c>
      <c r="H21" s="1035">
        <v>3365295337.8800001</v>
      </c>
      <c r="I21" s="1035">
        <v>5288079868.8800001</v>
      </c>
      <c r="J21" s="1220">
        <v>7.4374667138012954E-2</v>
      </c>
      <c r="K21" s="1220">
        <v>0.14859367431067533</v>
      </c>
      <c r="L21" s="1221">
        <v>0.2334936874396884</v>
      </c>
      <c r="O21" s="610"/>
    </row>
    <row r="22" spans="1:15" ht="21.75" customHeight="1">
      <c r="A22" s="568" t="s">
        <v>668</v>
      </c>
      <c r="B22" s="569" t="s">
        <v>636</v>
      </c>
      <c r="C22" s="570" t="s">
        <v>669</v>
      </c>
      <c r="D22" s="586"/>
      <c r="E22" s="1036">
        <v>28621946000</v>
      </c>
      <c r="F22" s="1036">
        <v>29585499261.670006</v>
      </c>
      <c r="G22" s="1036">
        <v>2092153905.3999987</v>
      </c>
      <c r="H22" s="1036">
        <v>4244251418.8999944</v>
      </c>
      <c r="I22" s="1036">
        <v>6665345644.2000065</v>
      </c>
      <c r="J22" s="1218">
        <v>7.0715517993996613E-2</v>
      </c>
      <c r="K22" s="1218">
        <v>0.14345715045609206</v>
      </c>
      <c r="L22" s="1219">
        <v>0.22529096383495573</v>
      </c>
      <c r="O22" s="610"/>
    </row>
    <row r="23" spans="1:15" ht="21.75" customHeight="1">
      <c r="A23" s="568" t="s">
        <v>670</v>
      </c>
      <c r="B23" s="587" t="s">
        <v>671</v>
      </c>
      <c r="C23" s="570" t="s">
        <v>672</v>
      </c>
      <c r="D23" s="586"/>
      <c r="E23" s="1036">
        <v>96583959000</v>
      </c>
      <c r="F23" s="1036">
        <v>95498204024.420135</v>
      </c>
      <c r="G23" s="1036">
        <v>5184555476.3800201</v>
      </c>
      <c r="H23" s="1036">
        <v>13518990865.579981</v>
      </c>
      <c r="I23" s="1036">
        <v>21087605560.679951</v>
      </c>
      <c r="J23" s="1218">
        <v>5.4289559990617853E-2</v>
      </c>
      <c r="K23" s="1218">
        <v>0.14156277600909645</v>
      </c>
      <c r="L23" s="1219">
        <v>0.22081677635830277</v>
      </c>
      <c r="O23" s="610"/>
    </row>
    <row r="24" spans="1:15" ht="12" customHeight="1">
      <c r="A24" s="568"/>
      <c r="B24" s="587"/>
      <c r="C24" s="578" t="s">
        <v>564</v>
      </c>
      <c r="D24" s="586"/>
      <c r="E24" s="1035"/>
      <c r="F24" s="1035"/>
      <c r="G24" s="1035"/>
      <c r="H24" s="1035"/>
      <c r="I24" s="1035"/>
      <c r="J24" s="1220"/>
      <c r="K24" s="1220"/>
      <c r="L24" s="1221"/>
      <c r="O24" s="610"/>
    </row>
    <row r="25" spans="1:15" ht="15.75" customHeight="1">
      <c r="A25" s="568" t="s">
        <v>673</v>
      </c>
      <c r="B25" s="587"/>
      <c r="C25" s="580" t="s">
        <v>674</v>
      </c>
      <c r="D25" s="579" t="s">
        <v>675</v>
      </c>
      <c r="E25" s="1035">
        <v>61310435000</v>
      </c>
      <c r="F25" s="1035">
        <v>61969562663.020012</v>
      </c>
      <c r="G25" s="1035">
        <v>3732005181.25</v>
      </c>
      <c r="H25" s="1035">
        <v>10414161076.750002</v>
      </c>
      <c r="I25" s="1035">
        <v>16268548151.260002</v>
      </c>
      <c r="J25" s="1220">
        <v>6.0223197015993352E-2</v>
      </c>
      <c r="K25" s="1220">
        <v>0.16805284125338185</v>
      </c>
      <c r="L25" s="1221">
        <v>0.26252481786462833</v>
      </c>
      <c r="O25" s="610"/>
    </row>
    <row r="26" spans="1:15" ht="15.75" customHeight="1">
      <c r="A26" s="568" t="s">
        <v>676</v>
      </c>
      <c r="B26" s="587"/>
      <c r="C26" s="580" t="s">
        <v>677</v>
      </c>
      <c r="D26" s="579" t="s">
        <v>678</v>
      </c>
      <c r="E26" s="1035">
        <v>21973104000</v>
      </c>
      <c r="F26" s="1035">
        <v>23450956789.529991</v>
      </c>
      <c r="G26" s="1035">
        <v>834993165.48000038</v>
      </c>
      <c r="H26" s="1035">
        <v>1960702634.1000016</v>
      </c>
      <c r="I26" s="1035">
        <v>3297523665.2699971</v>
      </c>
      <c r="J26" s="1220">
        <v>3.5605931688586577E-2</v>
      </c>
      <c r="K26" s="1220">
        <v>8.3608641289014907E-2</v>
      </c>
      <c r="L26" s="1221">
        <v>0.14061360885463842</v>
      </c>
      <c r="O26" s="610"/>
    </row>
    <row r="27" spans="1:15" ht="21.75" customHeight="1">
      <c r="A27" s="568" t="s">
        <v>679</v>
      </c>
      <c r="B27" s="587" t="s">
        <v>680</v>
      </c>
      <c r="C27" s="570" t="s">
        <v>681</v>
      </c>
      <c r="D27" s="586"/>
      <c r="E27" s="1036">
        <v>40384979000</v>
      </c>
      <c r="F27" s="1036">
        <v>42805563094.789955</v>
      </c>
      <c r="G27" s="1036">
        <v>316466145.71999997</v>
      </c>
      <c r="H27" s="1036">
        <v>753946115.38999999</v>
      </c>
      <c r="I27" s="1036">
        <v>2009672960.8399999</v>
      </c>
      <c r="J27" s="1218">
        <v>7.3931078775720718E-3</v>
      </c>
      <c r="K27" s="1218">
        <v>1.7613274090576465E-2</v>
      </c>
      <c r="L27" s="1219">
        <v>4.6948873359981699E-2</v>
      </c>
      <c r="O27" s="610"/>
    </row>
    <row r="28" spans="1:15" ht="12" customHeight="1">
      <c r="A28" s="568"/>
      <c r="B28" s="587"/>
      <c r="C28" s="578" t="s">
        <v>564</v>
      </c>
      <c r="D28" s="586"/>
      <c r="E28" s="1035"/>
      <c r="F28" s="1035"/>
      <c r="G28" s="1035"/>
      <c r="H28" s="1035"/>
      <c r="I28" s="1035"/>
      <c r="J28" s="1220"/>
      <c r="K28" s="1220"/>
      <c r="L28" s="1221"/>
      <c r="O28" s="610"/>
    </row>
    <row r="29" spans="1:15" ht="30" customHeight="1">
      <c r="A29" s="583" t="s">
        <v>682</v>
      </c>
      <c r="B29" s="587"/>
      <c r="C29" s="584" t="s">
        <v>683</v>
      </c>
      <c r="D29" s="588" t="s">
        <v>684</v>
      </c>
      <c r="E29" s="1035">
        <v>18876510000</v>
      </c>
      <c r="F29" s="1035">
        <v>20990339825.040001</v>
      </c>
      <c r="G29" s="1035">
        <v>254206257.46000004</v>
      </c>
      <c r="H29" s="1035">
        <v>603763659.1500001</v>
      </c>
      <c r="I29" s="1035">
        <v>1718530266.28</v>
      </c>
      <c r="J29" s="1220">
        <v>1.2110630870146744E-2</v>
      </c>
      <c r="K29" s="1220">
        <v>2.8763882061106628E-2</v>
      </c>
      <c r="L29" s="1221">
        <v>8.1872436587706598E-2</v>
      </c>
      <c r="O29" s="1065"/>
    </row>
    <row r="30" spans="1:15" ht="47.25" customHeight="1">
      <c r="A30" s="583" t="s">
        <v>685</v>
      </c>
      <c r="B30" s="587"/>
      <c r="C30" s="584" t="s">
        <v>686</v>
      </c>
      <c r="D30" s="588" t="s">
        <v>687</v>
      </c>
      <c r="E30" s="1035">
        <v>77324000</v>
      </c>
      <c r="F30" s="1035">
        <v>116742852.67000003</v>
      </c>
      <c r="G30" s="1035">
        <v>18189.52</v>
      </c>
      <c r="H30" s="1035">
        <v>153804.51999999999</v>
      </c>
      <c r="I30" s="1035">
        <v>545068.9</v>
      </c>
      <c r="J30" s="1220">
        <v>1.5580842496128457E-4</v>
      </c>
      <c r="K30" s="1220">
        <v>1.3174641229194827E-3</v>
      </c>
      <c r="L30" s="1221">
        <v>4.6689701984648259E-3</v>
      </c>
      <c r="M30" s="589"/>
      <c r="O30" s="610"/>
    </row>
    <row r="31" spans="1:15" ht="30">
      <c r="A31" s="583" t="s">
        <v>688</v>
      </c>
      <c r="B31" s="587"/>
      <c r="C31" s="584" t="s">
        <v>689</v>
      </c>
      <c r="D31" s="588" t="s">
        <v>690</v>
      </c>
      <c r="E31" s="1035">
        <v>20150000</v>
      </c>
      <c r="F31" s="1035">
        <v>461277033.60999995</v>
      </c>
      <c r="G31" s="1035">
        <v>0</v>
      </c>
      <c r="H31" s="1035">
        <v>273059.64</v>
      </c>
      <c r="I31" s="1035">
        <v>9633167.2499999981</v>
      </c>
      <c r="J31" s="1220"/>
      <c r="K31" s="1220">
        <v>5.9196452479545346E-4</v>
      </c>
      <c r="L31" s="1221">
        <v>2.0883691465429944E-2</v>
      </c>
      <c r="O31" s="610"/>
    </row>
    <row r="32" spans="1:15" ht="21.75" customHeight="1">
      <c r="A32" s="583" t="s">
        <v>691</v>
      </c>
      <c r="B32" s="590" t="s">
        <v>692</v>
      </c>
      <c r="C32" s="591" t="s">
        <v>693</v>
      </c>
      <c r="D32" s="592"/>
      <c r="E32" s="1034">
        <v>26000000000</v>
      </c>
      <c r="F32" s="1034">
        <v>26000000000</v>
      </c>
      <c r="G32" s="1034">
        <v>3236700828.1799998</v>
      </c>
      <c r="H32" s="1034">
        <v>3836168333.0100002</v>
      </c>
      <c r="I32" s="1034">
        <v>5450005672.3500004</v>
      </c>
      <c r="J32" s="1218">
        <v>0.12448849339153846</v>
      </c>
      <c r="K32" s="1218">
        <v>0.14754493588500001</v>
      </c>
      <c r="L32" s="1219">
        <v>0.20961560278269231</v>
      </c>
      <c r="O32" s="610"/>
    </row>
    <row r="33" spans="1:16" ht="21.75" customHeight="1">
      <c r="A33" s="583" t="s">
        <v>694</v>
      </c>
      <c r="B33" s="590" t="s">
        <v>695</v>
      </c>
      <c r="C33" s="591" t="s">
        <v>696</v>
      </c>
      <c r="D33" s="592"/>
      <c r="E33" s="1036">
        <v>32064252000</v>
      </c>
      <c r="F33" s="1036">
        <v>32064252000</v>
      </c>
      <c r="G33" s="1036">
        <v>3143462296.5500002</v>
      </c>
      <c r="H33" s="1036">
        <v>7559663828.2399998</v>
      </c>
      <c r="I33" s="1036">
        <v>9220670066.3600006</v>
      </c>
      <c r="J33" s="1218">
        <v>9.8036352026861576E-2</v>
      </c>
      <c r="K33" s="1218">
        <v>0.23576610576289134</v>
      </c>
      <c r="L33" s="1219">
        <v>0.28756853789572262</v>
      </c>
      <c r="O33" s="610"/>
    </row>
    <row r="34" spans="1:16" ht="21.75" customHeight="1">
      <c r="A34" s="583" t="s">
        <v>697</v>
      </c>
      <c r="B34" s="593" t="s">
        <v>698</v>
      </c>
      <c r="C34" s="594" t="s">
        <v>699</v>
      </c>
      <c r="D34" s="595"/>
      <c r="E34" s="1037">
        <v>11882663000</v>
      </c>
      <c r="F34" s="1037">
        <v>11000341053.439995</v>
      </c>
      <c r="G34" s="1037">
        <v>544389205.47999966</v>
      </c>
      <c r="H34" s="1037">
        <v>1196328685.6600006</v>
      </c>
      <c r="I34" s="1037">
        <v>1845060904.4900041</v>
      </c>
      <c r="J34" s="1222">
        <v>4.9488393390290368E-2</v>
      </c>
      <c r="K34" s="1222">
        <v>0.10875378134625091</v>
      </c>
      <c r="L34" s="1222">
        <v>0.16772760912835716</v>
      </c>
      <c r="O34" s="610"/>
    </row>
    <row r="35" spans="1:16" s="699" customFormat="1" ht="14.25">
      <c r="E35" s="700"/>
      <c r="N35" s="1067"/>
    </row>
    <row r="38" spans="1:16" ht="15.75">
      <c r="B38" s="546"/>
      <c r="C38" s="547"/>
      <c r="D38" s="548"/>
      <c r="E38" s="96" t="s">
        <v>227</v>
      </c>
      <c r="F38" s="812" t="s">
        <v>516</v>
      </c>
      <c r="G38" s="549" t="s">
        <v>229</v>
      </c>
      <c r="H38" s="550"/>
      <c r="I38" s="550"/>
      <c r="J38" s="550" t="s">
        <v>433</v>
      </c>
      <c r="K38" s="550"/>
      <c r="L38" s="551"/>
    </row>
    <row r="39" spans="1:16" ht="15.75">
      <c r="B39" s="552" t="s">
        <v>3</v>
      </c>
      <c r="C39" s="553"/>
      <c r="D39" s="554"/>
      <c r="E39" s="99" t="s">
        <v>228</v>
      </c>
      <c r="F39" s="813" t="s">
        <v>519</v>
      </c>
      <c r="G39" s="556"/>
      <c r="H39" s="556"/>
      <c r="I39" s="556"/>
      <c r="J39" s="556"/>
      <c r="K39" s="701"/>
      <c r="L39" s="701"/>
    </row>
    <row r="40" spans="1:16" ht="15.75">
      <c r="B40" s="557"/>
      <c r="C40" s="544"/>
      <c r="D40" s="558"/>
      <c r="E40" s="102" t="s">
        <v>745</v>
      </c>
      <c r="F40" s="555"/>
      <c r="G40" s="559" t="s">
        <v>760</v>
      </c>
      <c r="H40" s="560" t="s">
        <v>758</v>
      </c>
      <c r="I40" s="560" t="s">
        <v>759</v>
      </c>
      <c r="J40" s="968" t="s">
        <v>531</v>
      </c>
      <c r="K40" s="969" t="s">
        <v>456</v>
      </c>
      <c r="L40" s="969" t="s">
        <v>757</v>
      </c>
    </row>
    <row r="41" spans="1:16" s="561" customFormat="1" ht="15" customHeight="1">
      <c r="B41" s="562"/>
      <c r="C41" s="563"/>
      <c r="D41" s="564"/>
      <c r="E41" s="1519" t="s">
        <v>645</v>
      </c>
      <c r="F41" s="1520"/>
      <c r="G41" s="1520"/>
      <c r="H41" s="1520"/>
      <c r="I41" s="1521"/>
      <c r="J41" s="702"/>
      <c r="K41" s="702"/>
      <c r="L41" s="702"/>
      <c r="M41" s="542"/>
      <c r="N41" s="1066"/>
    </row>
    <row r="42" spans="1:16" s="561" customFormat="1" ht="9.9499999999999993" customHeight="1">
      <c r="B42" s="1522">
        <v>1</v>
      </c>
      <c r="C42" s="1523"/>
      <c r="D42" s="1523"/>
      <c r="E42" s="1075">
        <v>2</v>
      </c>
      <c r="F42" s="566">
        <v>3</v>
      </c>
      <c r="G42" s="566">
        <v>4</v>
      </c>
      <c r="H42" s="567">
        <v>5</v>
      </c>
      <c r="I42" s="567">
        <v>6</v>
      </c>
      <c r="J42" s="644">
        <v>7</v>
      </c>
      <c r="K42" s="788">
        <v>8</v>
      </c>
      <c r="L42" s="1104">
        <v>9</v>
      </c>
      <c r="N42" s="1066"/>
    </row>
    <row r="43" spans="1:16" ht="21.75" customHeight="1">
      <c r="A43" s="568" t="s">
        <v>646</v>
      </c>
      <c r="B43" s="569" t="s">
        <v>647</v>
      </c>
      <c r="C43" s="570"/>
      <c r="D43" s="571"/>
      <c r="E43" s="1040">
        <v>523492865000</v>
      </c>
      <c r="F43" s="1040">
        <v>523492864999.99982</v>
      </c>
      <c r="G43" s="1040">
        <v>137907798186.25986</v>
      </c>
      <c r="H43" s="1040">
        <v>172128604876.71988</v>
      </c>
      <c r="I43" s="1040">
        <v>205979636905.13992</v>
      </c>
      <c r="J43" s="1216">
        <v>0.26343777997100287</v>
      </c>
      <c r="K43" s="1216">
        <v>0.32880792917152735</v>
      </c>
      <c r="L43" s="1217">
        <v>0.39347171790992796</v>
      </c>
      <c r="O43" s="610"/>
    </row>
    <row r="44" spans="1:16" ht="15.75">
      <c r="A44" s="568"/>
      <c r="B44" s="572" t="s">
        <v>536</v>
      </c>
      <c r="C44" s="573"/>
      <c r="D44" s="571"/>
      <c r="E44" s="1036"/>
      <c r="F44" s="1036"/>
      <c r="G44" s="1036"/>
      <c r="H44" s="1036"/>
      <c r="I44" s="1036"/>
      <c r="J44" s="1218"/>
      <c r="K44" s="1218"/>
      <c r="L44" s="1219"/>
      <c r="O44" s="610"/>
    </row>
    <row r="45" spans="1:16" ht="21.75" customHeight="1">
      <c r="A45" s="568" t="s">
        <v>648</v>
      </c>
      <c r="B45" s="574" t="s">
        <v>621</v>
      </c>
      <c r="C45" s="575" t="s">
        <v>649</v>
      </c>
      <c r="D45" s="576"/>
      <c r="E45" s="1036">
        <v>287955066000</v>
      </c>
      <c r="F45" s="1036">
        <v>286539005565.67969</v>
      </c>
      <c r="G45" s="1036">
        <v>75236144919.699997</v>
      </c>
      <c r="H45" s="1036">
        <v>96365141248.730011</v>
      </c>
      <c r="I45" s="1036">
        <v>116506811530.10011</v>
      </c>
      <c r="J45" s="1218">
        <v>0.26256859784646169</v>
      </c>
      <c r="K45" s="1218">
        <v>0.33630723697978865</v>
      </c>
      <c r="L45" s="1219">
        <v>0.40660018101233597</v>
      </c>
      <c r="O45" s="610"/>
      <c r="P45" s="610"/>
    </row>
    <row r="46" spans="1:16" ht="12" customHeight="1">
      <c r="A46" s="568"/>
      <c r="B46" s="577"/>
      <c r="C46" s="578" t="s">
        <v>564</v>
      </c>
      <c r="D46" s="579"/>
      <c r="E46" s="1035"/>
      <c r="F46" s="1035"/>
      <c r="G46" s="1035"/>
      <c r="H46" s="1035"/>
      <c r="I46" s="1035"/>
      <c r="J46" s="1220"/>
      <c r="K46" s="1218"/>
      <c r="L46" s="1219"/>
      <c r="O46" s="610"/>
    </row>
    <row r="47" spans="1:16" ht="15.95" customHeight="1">
      <c r="A47" s="568" t="s">
        <v>650</v>
      </c>
      <c r="B47" s="577"/>
      <c r="C47" s="580" t="s">
        <v>651</v>
      </c>
      <c r="D47" s="579" t="s">
        <v>652</v>
      </c>
      <c r="E47" s="1035">
        <v>78128232000</v>
      </c>
      <c r="F47" s="1035">
        <v>78029127910</v>
      </c>
      <c r="G47" s="1035">
        <v>29571013510</v>
      </c>
      <c r="H47" s="1035">
        <v>35295863865</v>
      </c>
      <c r="I47" s="1035">
        <v>40701073494</v>
      </c>
      <c r="J47" s="1220">
        <v>0.37897403574864585</v>
      </c>
      <c r="K47" s="1220">
        <v>0.45234215491567192</v>
      </c>
      <c r="L47" s="1221">
        <v>0.52161384580570025</v>
      </c>
      <c r="O47" s="610"/>
    </row>
    <row r="48" spans="1:16" ht="15.95" customHeight="1">
      <c r="A48" s="568" t="s">
        <v>653</v>
      </c>
      <c r="B48" s="577"/>
      <c r="C48" s="580" t="s">
        <v>654</v>
      </c>
      <c r="D48" s="579" t="s">
        <v>655</v>
      </c>
      <c r="E48" s="1035">
        <v>75124762000</v>
      </c>
      <c r="F48" s="1035">
        <v>64582762000</v>
      </c>
      <c r="G48" s="1035">
        <v>7927632423.46</v>
      </c>
      <c r="H48" s="1035">
        <v>14462765626.360001</v>
      </c>
      <c r="I48" s="1035">
        <v>20272276626.470001</v>
      </c>
      <c r="J48" s="1220">
        <v>0.12275152343995446</v>
      </c>
      <c r="K48" s="1220">
        <v>0.22394157788358449</v>
      </c>
      <c r="L48" s="1221">
        <v>0.31389609237322491</v>
      </c>
      <c r="O48" s="610"/>
      <c r="P48" s="610"/>
    </row>
    <row r="49" spans="1:15" ht="12" customHeight="1">
      <c r="A49" s="568"/>
      <c r="B49" s="577"/>
      <c r="C49" s="580"/>
      <c r="D49" s="579" t="s">
        <v>564</v>
      </c>
      <c r="E49" s="1035"/>
      <c r="F49" s="1035"/>
      <c r="G49" s="1035"/>
      <c r="H49" s="1035"/>
      <c r="I49" s="1035"/>
      <c r="J49" s="1220"/>
      <c r="K49" s="1220"/>
      <c r="L49" s="1221"/>
      <c r="O49" s="610"/>
    </row>
    <row r="50" spans="1:15" ht="15.95" customHeight="1">
      <c r="A50" s="568" t="s">
        <v>656</v>
      </c>
      <c r="B50" s="581"/>
      <c r="C50" s="580"/>
      <c r="D50" s="579" t="s">
        <v>657</v>
      </c>
      <c r="E50" s="1035">
        <v>54490124000</v>
      </c>
      <c r="F50" s="1035">
        <v>42490124000</v>
      </c>
      <c r="G50" s="1035">
        <v>1384527966.4200001</v>
      </c>
      <c r="H50" s="1035">
        <v>6268910981.6199999</v>
      </c>
      <c r="I50" s="1035">
        <v>10370786416.610001</v>
      </c>
      <c r="J50" s="1220">
        <v>3.258470053935357E-2</v>
      </c>
      <c r="K50" s="1220">
        <v>0.14753807217931394</v>
      </c>
      <c r="L50" s="1221">
        <v>0.24407522125870945</v>
      </c>
      <c r="O50" s="610"/>
    </row>
    <row r="51" spans="1:15" ht="15.95" customHeight="1">
      <c r="A51" s="568" t="s">
        <v>658</v>
      </c>
      <c r="B51" s="577"/>
      <c r="C51" s="580"/>
      <c r="D51" s="582" t="s">
        <v>659</v>
      </c>
      <c r="E51" s="1035">
        <v>18569122000</v>
      </c>
      <c r="F51" s="1035">
        <v>18569122000</v>
      </c>
      <c r="G51" s="1035">
        <v>5905920457.04</v>
      </c>
      <c r="H51" s="1035">
        <v>7381570644.7399998</v>
      </c>
      <c r="I51" s="1035">
        <v>8926556209.8600006</v>
      </c>
      <c r="J51" s="1220">
        <v>0.31805060341786756</v>
      </c>
      <c r="K51" s="1220">
        <v>0.39751856036812078</v>
      </c>
      <c r="L51" s="1221">
        <v>0.48072042446918062</v>
      </c>
      <c r="O51" s="610"/>
    </row>
    <row r="52" spans="1:15" ht="45">
      <c r="A52" s="583" t="s">
        <v>660</v>
      </c>
      <c r="B52" s="577"/>
      <c r="C52" s="584" t="s">
        <v>661</v>
      </c>
      <c r="D52" s="585" t="s">
        <v>662</v>
      </c>
      <c r="E52" s="1035">
        <v>61674872000</v>
      </c>
      <c r="F52" s="1035">
        <v>63545944249</v>
      </c>
      <c r="G52" s="1035">
        <v>21833335683.879997</v>
      </c>
      <c r="H52" s="1035">
        <v>26917230663.509998</v>
      </c>
      <c r="I52" s="1035">
        <v>32048866148.549995</v>
      </c>
      <c r="J52" s="1220">
        <v>0.34358346456113259</v>
      </c>
      <c r="K52" s="1220">
        <v>0.42358691780606572</v>
      </c>
      <c r="L52" s="1221">
        <v>0.50434164646242297</v>
      </c>
      <c r="O52" s="610"/>
    </row>
    <row r="53" spans="1:15" ht="30">
      <c r="A53" s="583" t="s">
        <v>663</v>
      </c>
      <c r="B53" s="577"/>
      <c r="C53" s="584" t="s">
        <v>664</v>
      </c>
      <c r="D53" s="585" t="s">
        <v>665</v>
      </c>
      <c r="E53" s="1035">
        <v>3258596000</v>
      </c>
      <c r="F53" s="1035">
        <v>5696366335.0800009</v>
      </c>
      <c r="G53" s="1035">
        <v>1703633173.6400001</v>
      </c>
      <c r="H53" s="1035">
        <v>2131644644.6400001</v>
      </c>
      <c r="I53" s="1035">
        <v>2615028940.5799999</v>
      </c>
      <c r="J53" s="1220">
        <v>0.29907366791852824</v>
      </c>
      <c r="K53" s="1220">
        <v>0.37421129879106746</v>
      </c>
      <c r="L53" s="1221">
        <v>0.4590696571735276</v>
      </c>
      <c r="O53" s="610"/>
    </row>
    <row r="54" spans="1:15" ht="30">
      <c r="A54" s="583" t="s">
        <v>666</v>
      </c>
      <c r="B54" s="577"/>
      <c r="C54" s="584" t="s">
        <v>667</v>
      </c>
      <c r="D54" s="585" t="s">
        <v>729</v>
      </c>
      <c r="E54" s="1035">
        <v>22256104000</v>
      </c>
      <c r="F54" s="1035">
        <v>22647635261</v>
      </c>
      <c r="G54" s="1035">
        <v>7152863515.8800001</v>
      </c>
      <c r="H54" s="1035">
        <v>8889432504.8799992</v>
      </c>
      <c r="I54" s="1035">
        <v>10800091604.880001</v>
      </c>
      <c r="J54" s="1220">
        <v>0.31583268775956819</v>
      </c>
      <c r="K54" s="1220">
        <v>0.39251040571939555</v>
      </c>
      <c r="L54" s="1221">
        <v>0.47687502383430408</v>
      </c>
      <c r="O54" s="610"/>
    </row>
    <row r="55" spans="1:15" ht="21.75" customHeight="1">
      <c r="A55" s="568" t="s">
        <v>668</v>
      </c>
      <c r="B55" s="569" t="s">
        <v>636</v>
      </c>
      <c r="C55" s="570" t="s">
        <v>669</v>
      </c>
      <c r="D55" s="586"/>
      <c r="E55" s="1036">
        <v>28621946000</v>
      </c>
      <c r="F55" s="1036">
        <v>29585499261.670006</v>
      </c>
      <c r="G55" s="1036">
        <v>9265233055.7300091</v>
      </c>
      <c r="H55" s="1036">
        <v>11463724391.809998</v>
      </c>
      <c r="I55" s="1036">
        <v>13771205474.759987</v>
      </c>
      <c r="J55" s="1218">
        <v>0.31316804809624216</v>
      </c>
      <c r="K55" s="1218">
        <v>0.38747780763875833</v>
      </c>
      <c r="L55" s="1219">
        <v>0.46547145792471062</v>
      </c>
      <c r="O55" s="610"/>
    </row>
    <row r="56" spans="1:15" ht="21.75" customHeight="1">
      <c r="A56" s="568" t="s">
        <v>670</v>
      </c>
      <c r="B56" s="587" t="s">
        <v>671</v>
      </c>
      <c r="C56" s="570" t="s">
        <v>672</v>
      </c>
      <c r="D56" s="586"/>
      <c r="E56" s="1036">
        <v>96583959000</v>
      </c>
      <c r="F56" s="1036">
        <v>95498204024.420135</v>
      </c>
      <c r="G56" s="1036">
        <v>27767023637.779884</v>
      </c>
      <c r="H56" s="1036">
        <v>34340783632.359863</v>
      </c>
      <c r="I56" s="1036">
        <v>40998941233.579826</v>
      </c>
      <c r="J56" s="1218">
        <v>0.29075964225127726</v>
      </c>
      <c r="K56" s="1218">
        <v>0.35959611998125618</v>
      </c>
      <c r="L56" s="1219">
        <v>0.42931635890341835</v>
      </c>
      <c r="O56" s="610"/>
    </row>
    <row r="57" spans="1:15" ht="12" customHeight="1">
      <c r="A57" s="568"/>
      <c r="B57" s="587"/>
      <c r="C57" s="578" t="s">
        <v>564</v>
      </c>
      <c r="D57" s="586"/>
      <c r="E57" s="1035"/>
      <c r="F57" s="1035"/>
      <c r="G57" s="1035"/>
      <c r="H57" s="1035"/>
      <c r="I57" s="1035"/>
      <c r="J57" s="1220"/>
      <c r="K57" s="1220"/>
      <c r="L57" s="1221"/>
      <c r="O57" s="610"/>
    </row>
    <row r="58" spans="1:15" ht="15.75" customHeight="1">
      <c r="A58" s="568" t="s">
        <v>673</v>
      </c>
      <c r="B58" s="587"/>
      <c r="C58" s="580" t="s">
        <v>674</v>
      </c>
      <c r="D58" s="579" t="s">
        <v>675</v>
      </c>
      <c r="E58" s="1035">
        <v>61310435000</v>
      </c>
      <c r="F58" s="1035">
        <v>61969562663.020012</v>
      </c>
      <c r="G58" s="1035">
        <v>20990605410.280014</v>
      </c>
      <c r="H58" s="1035">
        <v>25264911181.280006</v>
      </c>
      <c r="I58" s="1035">
        <v>29678191622.070004</v>
      </c>
      <c r="J58" s="1220">
        <v>0.33872444000328633</v>
      </c>
      <c r="K58" s="1220">
        <v>0.40769871684695136</v>
      </c>
      <c r="L58" s="1221">
        <v>0.47891562158434109</v>
      </c>
      <c r="O58" s="610"/>
    </row>
    <row r="59" spans="1:15" ht="15.75" customHeight="1">
      <c r="A59" s="568" t="s">
        <v>676</v>
      </c>
      <c r="B59" s="587"/>
      <c r="C59" s="580" t="s">
        <v>677</v>
      </c>
      <c r="D59" s="579" t="s">
        <v>678</v>
      </c>
      <c r="E59" s="1035">
        <v>21973104000</v>
      </c>
      <c r="F59" s="1035">
        <v>23450956789.529991</v>
      </c>
      <c r="G59" s="1035">
        <v>4553720898.079999</v>
      </c>
      <c r="H59" s="1035">
        <v>6019842548.079998</v>
      </c>
      <c r="I59" s="1035">
        <v>7705266022.609993</v>
      </c>
      <c r="J59" s="1220">
        <v>0.19418060162530645</v>
      </c>
      <c r="K59" s="1220">
        <v>0.25669922989102267</v>
      </c>
      <c r="L59" s="1221">
        <v>0.32856936677526594</v>
      </c>
      <c r="O59" s="610"/>
    </row>
    <row r="60" spans="1:15" ht="21.75" customHeight="1">
      <c r="A60" s="568" t="s">
        <v>679</v>
      </c>
      <c r="B60" s="587" t="s">
        <v>680</v>
      </c>
      <c r="C60" s="570" t="s">
        <v>681</v>
      </c>
      <c r="D60" s="586"/>
      <c r="E60" s="1036">
        <v>40384979000</v>
      </c>
      <c r="F60" s="1036">
        <v>42805563094.789955</v>
      </c>
      <c r="G60" s="1036">
        <v>2625650710.2500029</v>
      </c>
      <c r="H60" s="1036">
        <v>3430216922.8700023</v>
      </c>
      <c r="I60" s="1036">
        <v>4635195338.4800005</v>
      </c>
      <c r="J60" s="1218">
        <v>6.1339006437917454E-2</v>
      </c>
      <c r="K60" s="1218">
        <v>8.0134839372957775E-2</v>
      </c>
      <c r="L60" s="1219">
        <v>0.10828488176211305</v>
      </c>
      <c r="O60" s="610"/>
    </row>
    <row r="61" spans="1:15" ht="12" customHeight="1">
      <c r="A61" s="568"/>
      <c r="B61" s="587"/>
      <c r="C61" s="578" t="s">
        <v>564</v>
      </c>
      <c r="D61" s="586"/>
      <c r="E61" s="1035"/>
      <c r="F61" s="1035"/>
      <c r="G61" s="1035"/>
      <c r="H61" s="1035"/>
      <c r="I61" s="1035"/>
      <c r="J61" s="1220"/>
      <c r="K61" s="1220"/>
      <c r="L61" s="1221"/>
      <c r="O61" s="610"/>
    </row>
    <row r="62" spans="1:15" ht="30" customHeight="1">
      <c r="A62" s="583" t="s">
        <v>682</v>
      </c>
      <c r="B62" s="587"/>
      <c r="C62" s="584" t="s">
        <v>683</v>
      </c>
      <c r="D62" s="588" t="s">
        <v>684</v>
      </c>
      <c r="E62" s="1035">
        <v>18876510000</v>
      </c>
      <c r="F62" s="1035">
        <v>20990339825.040001</v>
      </c>
      <c r="G62" s="1035">
        <v>2163740682.6999998</v>
      </c>
      <c r="H62" s="1035">
        <v>2663409385.6800003</v>
      </c>
      <c r="I62" s="1035">
        <v>3647208802.6000004</v>
      </c>
      <c r="J62" s="1220">
        <v>0.1030826895007583</v>
      </c>
      <c r="K62" s="1220">
        <v>0.12688738762117324</v>
      </c>
      <c r="L62" s="1221">
        <v>0.17375653910324676</v>
      </c>
      <c r="O62" s="1065"/>
    </row>
    <row r="63" spans="1:15" ht="47.25" customHeight="1">
      <c r="A63" s="583" t="s">
        <v>685</v>
      </c>
      <c r="B63" s="587"/>
      <c r="C63" s="584" t="s">
        <v>686</v>
      </c>
      <c r="D63" s="588" t="s">
        <v>687</v>
      </c>
      <c r="E63" s="1035">
        <v>77324000</v>
      </c>
      <c r="F63" s="1035">
        <v>116742852.67000003</v>
      </c>
      <c r="G63" s="1035">
        <v>1674636.41</v>
      </c>
      <c r="H63" s="1035">
        <v>1880680.17</v>
      </c>
      <c r="I63" s="1035">
        <v>5975818.4199999999</v>
      </c>
      <c r="J63" s="1220">
        <v>1.4344658980826321E-2</v>
      </c>
      <c r="K63" s="1220">
        <v>1.6109595808114833E-2</v>
      </c>
      <c r="L63" s="1221">
        <v>5.1187873889736071E-2</v>
      </c>
      <c r="M63" s="589"/>
      <c r="O63" s="610"/>
    </row>
    <row r="64" spans="1:15" ht="30">
      <c r="A64" s="583" t="s">
        <v>688</v>
      </c>
      <c r="B64" s="587"/>
      <c r="C64" s="584" t="s">
        <v>689</v>
      </c>
      <c r="D64" s="588" t="s">
        <v>690</v>
      </c>
      <c r="E64" s="1035">
        <v>20150000</v>
      </c>
      <c r="F64" s="1035">
        <v>461277033.60999995</v>
      </c>
      <c r="G64" s="1035">
        <v>16974423.57</v>
      </c>
      <c r="H64" s="1035">
        <v>45679208.510000005</v>
      </c>
      <c r="I64" s="1035">
        <v>72809225.400000006</v>
      </c>
      <c r="J64" s="1220">
        <v>3.6798761553673009E-2</v>
      </c>
      <c r="K64" s="1220">
        <v>9.9027710424926155E-2</v>
      </c>
      <c r="L64" s="1221">
        <v>0.15784272811110445</v>
      </c>
      <c r="O64" s="610"/>
    </row>
    <row r="65" spans="1:15" ht="21.75" customHeight="1">
      <c r="A65" s="583" t="s">
        <v>691</v>
      </c>
      <c r="B65" s="590" t="s">
        <v>692</v>
      </c>
      <c r="C65" s="591" t="s">
        <v>693</v>
      </c>
      <c r="D65" s="592"/>
      <c r="E65" s="1034">
        <v>26000000000</v>
      </c>
      <c r="F65" s="1034">
        <v>26000000000</v>
      </c>
      <c r="G65" s="1034">
        <v>9423137433.5100002</v>
      </c>
      <c r="H65" s="1034">
        <v>10116669784.460001</v>
      </c>
      <c r="I65" s="1034">
        <v>10797797373.050001</v>
      </c>
      <c r="J65" s="1218">
        <v>0.36242836282730773</v>
      </c>
      <c r="K65" s="1218">
        <v>0.38910268401769232</v>
      </c>
      <c r="L65" s="1219">
        <v>0.41529989896346159</v>
      </c>
      <c r="O65" s="610"/>
    </row>
    <row r="66" spans="1:15" ht="21.75" customHeight="1">
      <c r="A66" s="583" t="s">
        <v>694</v>
      </c>
      <c r="B66" s="590" t="s">
        <v>695</v>
      </c>
      <c r="C66" s="591" t="s">
        <v>696</v>
      </c>
      <c r="D66" s="592"/>
      <c r="E66" s="1036">
        <v>32064252000</v>
      </c>
      <c r="F66" s="1036">
        <v>32064252000</v>
      </c>
      <c r="G66" s="1036">
        <v>11118560395.940001</v>
      </c>
      <c r="H66" s="1036">
        <v>13249487245.75</v>
      </c>
      <c r="I66" s="1036">
        <v>15446983633.130001</v>
      </c>
      <c r="J66" s="1218">
        <v>0.34675876411961831</v>
      </c>
      <c r="K66" s="1218">
        <v>0.41321678876993606</v>
      </c>
      <c r="L66" s="1219">
        <v>0.48175094286091569</v>
      </c>
      <c r="O66" s="610"/>
    </row>
    <row r="67" spans="1:15" ht="21.75" customHeight="1">
      <c r="A67" s="583" t="s">
        <v>697</v>
      </c>
      <c r="B67" s="593" t="s">
        <v>698</v>
      </c>
      <c r="C67" s="594" t="s">
        <v>699</v>
      </c>
      <c r="D67" s="595"/>
      <c r="E67" s="1037">
        <v>11882663000</v>
      </c>
      <c r="F67" s="1037">
        <v>11000341053.439995</v>
      </c>
      <c r="G67" s="1037">
        <v>2472048033.3499966</v>
      </c>
      <c r="H67" s="1037">
        <v>3162581650.7399998</v>
      </c>
      <c r="I67" s="1037">
        <v>3822702322.0400004</v>
      </c>
      <c r="J67" s="1223">
        <v>0.22472467183887401</v>
      </c>
      <c r="K67" s="1223">
        <v>0.28749850894404827</v>
      </c>
      <c r="L67" s="1222">
        <v>0.34750761848829914</v>
      </c>
      <c r="O67" s="610"/>
    </row>
    <row r="71" spans="1:15" ht="15.75">
      <c r="B71" s="546"/>
      <c r="C71" s="547"/>
      <c r="D71" s="548"/>
      <c r="E71" s="96" t="s">
        <v>227</v>
      </c>
      <c r="F71" s="812" t="s">
        <v>516</v>
      </c>
      <c r="G71" s="549" t="s">
        <v>229</v>
      </c>
      <c r="H71" s="550"/>
      <c r="I71" s="550"/>
      <c r="J71" s="550" t="s">
        <v>433</v>
      </c>
      <c r="K71" s="550"/>
      <c r="L71" s="551"/>
    </row>
    <row r="72" spans="1:15" ht="15.75">
      <c r="B72" s="552" t="s">
        <v>3</v>
      </c>
      <c r="C72" s="553"/>
      <c r="D72" s="554"/>
      <c r="E72" s="99" t="s">
        <v>228</v>
      </c>
      <c r="F72" s="813" t="s">
        <v>519</v>
      </c>
      <c r="G72" s="556"/>
      <c r="H72" s="556"/>
      <c r="I72" s="556"/>
      <c r="J72" s="556"/>
      <c r="K72" s="701"/>
      <c r="L72" s="701"/>
    </row>
    <row r="73" spans="1:15" ht="15.75">
      <c r="B73" s="557"/>
      <c r="C73" s="544"/>
      <c r="D73" s="558"/>
      <c r="E73" s="102" t="s">
        <v>745</v>
      </c>
      <c r="F73" s="555"/>
      <c r="G73" s="559" t="s">
        <v>767</v>
      </c>
      <c r="H73" s="560" t="s">
        <v>770</v>
      </c>
      <c r="I73" s="560" t="s">
        <v>769</v>
      </c>
      <c r="J73" s="968" t="s">
        <v>531</v>
      </c>
      <c r="K73" s="969" t="s">
        <v>456</v>
      </c>
      <c r="L73" s="969" t="s">
        <v>757</v>
      </c>
    </row>
    <row r="74" spans="1:15">
      <c r="B74" s="562"/>
      <c r="C74" s="563"/>
      <c r="D74" s="564"/>
      <c r="E74" s="1519" t="s">
        <v>645</v>
      </c>
      <c r="F74" s="1520"/>
      <c r="G74" s="1520"/>
      <c r="H74" s="1520"/>
      <c r="I74" s="1521"/>
      <c r="J74" s="702"/>
      <c r="K74" s="702"/>
      <c r="L74" s="702"/>
    </row>
    <row r="75" spans="1:15" ht="9.9499999999999993" customHeight="1">
      <c r="B75" s="1522">
        <v>1</v>
      </c>
      <c r="C75" s="1523"/>
      <c r="D75" s="1523"/>
      <c r="E75" s="1138">
        <v>2</v>
      </c>
      <c r="F75" s="566">
        <v>3</v>
      </c>
      <c r="G75" s="566">
        <v>4</v>
      </c>
      <c r="H75" s="567">
        <v>5</v>
      </c>
      <c r="I75" s="567">
        <v>6</v>
      </c>
      <c r="J75" s="644">
        <v>7</v>
      </c>
      <c r="K75" s="788">
        <v>8</v>
      </c>
      <c r="L75" s="1104">
        <v>9</v>
      </c>
    </row>
    <row r="76" spans="1:15" ht="21.75" customHeight="1">
      <c r="B76" s="569" t="s">
        <v>647</v>
      </c>
      <c r="C76" s="570"/>
      <c r="D76" s="571"/>
      <c r="E76" s="1040">
        <v>523492865000</v>
      </c>
      <c r="F76" s="1040">
        <v>523492864999.99982</v>
      </c>
      <c r="G76" s="1040">
        <v>242829947783.03992</v>
      </c>
      <c r="H76" s="1040">
        <v>276736272789.46979</v>
      </c>
      <c r="I76" s="1040">
        <v>312491371066.19006</v>
      </c>
      <c r="J76" s="1216">
        <v>0.46386486620603701</v>
      </c>
      <c r="K76" s="1216">
        <v>0.52863427811851815</v>
      </c>
      <c r="L76" s="1217">
        <v>0.59693530124081096</v>
      </c>
    </row>
    <row r="77" spans="1:15" ht="15.75">
      <c r="B77" s="572" t="s">
        <v>536</v>
      </c>
      <c r="C77" s="573"/>
      <c r="D77" s="571"/>
      <c r="E77" s="1036"/>
      <c r="F77" s="1036"/>
      <c r="G77" s="1036"/>
      <c r="H77" s="1036"/>
      <c r="I77" s="1036"/>
      <c r="J77" s="1218"/>
      <c r="K77" s="1218"/>
      <c r="L77" s="1219"/>
    </row>
    <row r="78" spans="1:15" ht="21.75" customHeight="1">
      <c r="B78" s="574" t="s">
        <v>621</v>
      </c>
      <c r="C78" s="575" t="s">
        <v>649</v>
      </c>
      <c r="D78" s="576"/>
      <c r="E78" s="1036">
        <v>287955066000</v>
      </c>
      <c r="F78" s="1036">
        <v>286539005565.67969</v>
      </c>
      <c r="G78" s="1036">
        <v>136339340108.85007</v>
      </c>
      <c r="H78" s="1036">
        <v>156491010214.89984</v>
      </c>
      <c r="I78" s="1036">
        <v>177340514222.59</v>
      </c>
      <c r="J78" s="1218">
        <v>0.47581424329888916</v>
      </c>
      <c r="K78" s="1218">
        <v>0.54614208598218017</v>
      </c>
      <c r="L78" s="1219">
        <v>0.61890531752383182</v>
      </c>
    </row>
    <row r="79" spans="1:15" ht="12" customHeight="1">
      <c r="B79" s="577"/>
      <c r="C79" s="578" t="s">
        <v>564</v>
      </c>
      <c r="D79" s="579"/>
      <c r="E79" s="1035"/>
      <c r="F79" s="1035"/>
      <c r="G79" s="1035"/>
      <c r="H79" s="1035"/>
      <c r="I79" s="1035"/>
      <c r="J79" s="1220"/>
      <c r="K79" s="1218"/>
      <c r="L79" s="1219"/>
    </row>
    <row r="80" spans="1:15" ht="15.95" customHeight="1">
      <c r="B80" s="577"/>
      <c r="C80" s="580" t="s">
        <v>651</v>
      </c>
      <c r="D80" s="579" t="s">
        <v>652</v>
      </c>
      <c r="E80" s="1035">
        <v>78128232000</v>
      </c>
      <c r="F80" s="1035">
        <v>78029127910</v>
      </c>
      <c r="G80" s="1035">
        <v>46187934009</v>
      </c>
      <c r="H80" s="1035">
        <v>51591782337</v>
      </c>
      <c r="I80" s="1035">
        <v>57150572284</v>
      </c>
      <c r="J80" s="1220">
        <v>0.59193195215860772</v>
      </c>
      <c r="K80" s="1220">
        <v>0.66118619698667858</v>
      </c>
      <c r="L80" s="1221">
        <v>0.73242613130212542</v>
      </c>
    </row>
    <row r="81" spans="2:12" ht="15.95" customHeight="1">
      <c r="B81" s="577"/>
      <c r="C81" s="580" t="s">
        <v>654</v>
      </c>
      <c r="D81" s="579" t="s">
        <v>655</v>
      </c>
      <c r="E81" s="1035">
        <v>75124762000</v>
      </c>
      <c r="F81" s="1035">
        <v>64582762000</v>
      </c>
      <c r="G81" s="1035">
        <v>25213521234.09</v>
      </c>
      <c r="H81" s="1035">
        <v>30633906212.610001</v>
      </c>
      <c r="I81" s="1035">
        <v>36773016985.220001</v>
      </c>
      <c r="J81" s="1220">
        <v>0.39040636314207189</v>
      </c>
      <c r="K81" s="1220">
        <v>0.47433564722131272</v>
      </c>
      <c r="L81" s="1221">
        <v>0.56939368720743166</v>
      </c>
    </row>
    <row r="82" spans="2:12" ht="12" customHeight="1">
      <c r="B82" s="577"/>
      <c r="C82" s="580"/>
      <c r="D82" s="579" t="s">
        <v>564</v>
      </c>
      <c r="E82" s="1035"/>
      <c r="F82" s="1035"/>
      <c r="G82" s="1035"/>
      <c r="H82" s="1035"/>
      <c r="I82" s="1035"/>
      <c r="J82" s="1220"/>
      <c r="K82" s="1220"/>
      <c r="L82" s="1221"/>
    </row>
    <row r="83" spans="2:12" ht="15.95" customHeight="1">
      <c r="B83" s="581"/>
      <c r="C83" s="580"/>
      <c r="D83" s="579" t="s">
        <v>657</v>
      </c>
      <c r="E83" s="1035">
        <v>54490124000</v>
      </c>
      <c r="F83" s="1035">
        <v>42490124000</v>
      </c>
      <c r="G83" s="1035">
        <v>13469047689.76</v>
      </c>
      <c r="H83" s="1035">
        <v>17102048873.59</v>
      </c>
      <c r="I83" s="1035">
        <v>21254237528.09</v>
      </c>
      <c r="J83" s="1220">
        <v>0.31699243075308514</v>
      </c>
      <c r="K83" s="1220">
        <v>0.40249468026005292</v>
      </c>
      <c r="L83" s="1221">
        <v>0.5002159449591157</v>
      </c>
    </row>
    <row r="84" spans="2:12" ht="15.95" customHeight="1">
      <c r="B84" s="577"/>
      <c r="C84" s="580"/>
      <c r="D84" s="582" t="s">
        <v>659</v>
      </c>
      <c r="E84" s="1035">
        <v>18569122000</v>
      </c>
      <c r="F84" s="1035">
        <v>18569122000</v>
      </c>
      <c r="G84" s="1035">
        <v>10606739544.33</v>
      </c>
      <c r="H84" s="1035">
        <v>11951213339.02</v>
      </c>
      <c r="I84" s="1035">
        <v>13525885457.129999</v>
      </c>
      <c r="J84" s="1220">
        <v>0.57120307273171023</v>
      </c>
      <c r="K84" s="1220">
        <v>0.64360680806663884</v>
      </c>
      <c r="L84" s="1221">
        <v>0.7284073774263532</v>
      </c>
    </row>
    <row r="85" spans="2:12" ht="45" customHeight="1">
      <c r="B85" s="577"/>
      <c r="C85" s="584" t="s">
        <v>661</v>
      </c>
      <c r="D85" s="585" t="s">
        <v>662</v>
      </c>
      <c r="E85" s="1035">
        <v>61674872000</v>
      </c>
      <c r="F85" s="1035">
        <v>63545944249</v>
      </c>
      <c r="G85" s="1035">
        <v>37063052065.18</v>
      </c>
      <c r="H85" s="1035">
        <v>42128538314.25</v>
      </c>
      <c r="I85" s="1035">
        <v>47316169884.07</v>
      </c>
      <c r="J85" s="1220">
        <v>0.58324811289216538</v>
      </c>
      <c r="K85" s="1220">
        <v>0.66296187446947819</v>
      </c>
      <c r="L85" s="1221">
        <v>0.74459779366351297</v>
      </c>
    </row>
    <row r="86" spans="2:12" ht="30">
      <c r="B86" s="577"/>
      <c r="C86" s="584" t="s">
        <v>664</v>
      </c>
      <c r="D86" s="585" t="s">
        <v>665</v>
      </c>
      <c r="E86" s="1035">
        <v>3258596000</v>
      </c>
      <c r="F86" s="1035">
        <v>5696366335.0800009</v>
      </c>
      <c r="G86" s="1035">
        <v>3048670093.8100009</v>
      </c>
      <c r="H86" s="1035">
        <v>3541251769.8000002</v>
      </c>
      <c r="I86" s="1035">
        <v>3968600861.4699998</v>
      </c>
      <c r="J86" s="1220">
        <v>0.53519558161759007</v>
      </c>
      <c r="K86" s="1220">
        <v>0.62166854473383626</v>
      </c>
      <c r="L86" s="1221">
        <v>0.69668989457895603</v>
      </c>
    </row>
    <row r="87" spans="2:12" ht="30">
      <c r="B87" s="577"/>
      <c r="C87" s="584" t="s">
        <v>667</v>
      </c>
      <c r="D87" s="585" t="s">
        <v>729</v>
      </c>
      <c r="E87" s="1035">
        <v>22256104000</v>
      </c>
      <c r="F87" s="1035">
        <v>22647635261</v>
      </c>
      <c r="G87" s="1035">
        <v>12495461675.880001</v>
      </c>
      <c r="H87" s="1035">
        <v>14172340608.880001</v>
      </c>
      <c r="I87" s="1035">
        <v>15787615224.880001</v>
      </c>
      <c r="J87" s="1220">
        <v>0.55173361509391716</v>
      </c>
      <c r="K87" s="1220">
        <v>0.62577573532744302</v>
      </c>
      <c r="L87" s="1221">
        <v>0.69709773417566523</v>
      </c>
    </row>
    <row r="88" spans="2:12" ht="21.75" customHeight="1">
      <c r="B88" s="569" t="s">
        <v>636</v>
      </c>
      <c r="C88" s="570" t="s">
        <v>669</v>
      </c>
      <c r="D88" s="586"/>
      <c r="E88" s="1036">
        <v>28621946000</v>
      </c>
      <c r="F88" s="1036">
        <v>29585499261.670006</v>
      </c>
      <c r="G88" s="1036">
        <v>16391919352.179998</v>
      </c>
      <c r="H88" s="1036">
        <v>19421992502.590008</v>
      </c>
      <c r="I88" s="1036">
        <v>21971470251.200008</v>
      </c>
      <c r="J88" s="1218">
        <v>0.55405248386045747</v>
      </c>
      <c r="K88" s="1218">
        <v>0.65646999331704703</v>
      </c>
      <c r="L88" s="1219">
        <v>0.74264321372009157</v>
      </c>
    </row>
    <row r="89" spans="2:12" ht="21.75" customHeight="1">
      <c r="B89" s="587" t="s">
        <v>671</v>
      </c>
      <c r="C89" s="570" t="s">
        <v>672</v>
      </c>
      <c r="D89" s="586"/>
      <c r="E89" s="1036">
        <v>96583959000</v>
      </c>
      <c r="F89" s="1036">
        <v>95498204024.420135</v>
      </c>
      <c r="G89" s="1036">
        <v>47630724413.399857</v>
      </c>
      <c r="H89" s="1036">
        <v>54338793760.789978</v>
      </c>
      <c r="I89" s="1036">
        <v>61097521111.130028</v>
      </c>
      <c r="J89" s="1218">
        <v>0.49876042067995391</v>
      </c>
      <c r="K89" s="1218">
        <v>0.56900330551656075</v>
      </c>
      <c r="L89" s="1219">
        <v>0.63977665062168698</v>
      </c>
    </row>
    <row r="90" spans="2:12" ht="12" customHeight="1">
      <c r="B90" s="587"/>
      <c r="C90" s="578" t="s">
        <v>564</v>
      </c>
      <c r="D90" s="586"/>
      <c r="E90" s="1035"/>
      <c r="F90" s="1035"/>
      <c r="G90" s="1035"/>
      <c r="H90" s="1035"/>
      <c r="I90" s="1035"/>
      <c r="J90" s="1220"/>
      <c r="K90" s="1220"/>
      <c r="L90" s="1221"/>
    </row>
    <row r="91" spans="2:12" ht="15.75">
      <c r="B91" s="587"/>
      <c r="C91" s="580" t="s">
        <v>674</v>
      </c>
      <c r="D91" s="579" t="s">
        <v>675</v>
      </c>
      <c r="E91" s="1035">
        <v>61310435000</v>
      </c>
      <c r="F91" s="1035">
        <v>61969562663.020012</v>
      </c>
      <c r="G91" s="1035">
        <v>34196044019.560001</v>
      </c>
      <c r="H91" s="1035">
        <v>38742624771.679985</v>
      </c>
      <c r="I91" s="1035">
        <v>43368819325.160011</v>
      </c>
      <c r="J91" s="1220">
        <v>0.55181999920690583</v>
      </c>
      <c r="K91" s="1220">
        <v>0.62518796497493156</v>
      </c>
      <c r="L91" s="1221">
        <v>0.69984065501627479</v>
      </c>
    </row>
    <row r="92" spans="2:12" ht="15.75">
      <c r="B92" s="587"/>
      <c r="C92" s="580" t="s">
        <v>677</v>
      </c>
      <c r="D92" s="579" t="s">
        <v>678</v>
      </c>
      <c r="E92" s="1035">
        <v>21973104000</v>
      </c>
      <c r="F92" s="1035">
        <v>23450956789.529991</v>
      </c>
      <c r="G92" s="1035">
        <v>9138518422.8400002</v>
      </c>
      <c r="H92" s="1035">
        <v>10700485370.639994</v>
      </c>
      <c r="I92" s="1035">
        <v>12398815514.719992</v>
      </c>
      <c r="J92" s="1220">
        <v>0.38968637846452475</v>
      </c>
      <c r="K92" s="1220">
        <v>0.45629205949572921</v>
      </c>
      <c r="L92" s="1221">
        <v>0.52871256494982832</v>
      </c>
    </row>
    <row r="93" spans="2:12" ht="21.75" customHeight="1">
      <c r="B93" s="587" t="s">
        <v>680</v>
      </c>
      <c r="C93" s="570" t="s">
        <v>681</v>
      </c>
      <c r="D93" s="586"/>
      <c r="E93" s="1036">
        <v>40384979000</v>
      </c>
      <c r="F93" s="1036">
        <v>42805563094.789955</v>
      </c>
      <c r="G93" s="1036">
        <v>5763391022.5200024</v>
      </c>
      <c r="H93" s="1036">
        <v>6711559982.0699921</v>
      </c>
      <c r="I93" s="1036">
        <v>8257139703.9499941</v>
      </c>
      <c r="J93" s="1218">
        <v>0.13464116824622474</v>
      </c>
      <c r="K93" s="1218">
        <v>0.15679176949985935</v>
      </c>
      <c r="L93" s="1219">
        <v>0.19289875210063537</v>
      </c>
    </row>
    <row r="94" spans="2:12" ht="12" customHeight="1">
      <c r="B94" s="587"/>
      <c r="C94" s="578" t="s">
        <v>564</v>
      </c>
      <c r="D94" s="586"/>
      <c r="E94" s="1035"/>
      <c r="F94" s="1035"/>
      <c r="G94" s="1035"/>
      <c r="H94" s="1035"/>
      <c r="I94" s="1035"/>
      <c r="J94" s="1220"/>
      <c r="K94" s="1220"/>
      <c r="L94" s="1221"/>
    </row>
    <row r="95" spans="2:12" ht="30">
      <c r="B95" s="587"/>
      <c r="C95" s="584" t="s">
        <v>683</v>
      </c>
      <c r="D95" s="588" t="s">
        <v>684</v>
      </c>
      <c r="E95" s="1035">
        <v>18876510000</v>
      </c>
      <c r="F95" s="1035">
        <v>20990339825.040001</v>
      </c>
      <c r="G95" s="1035">
        <v>4507028939.7299986</v>
      </c>
      <c r="H95" s="1035">
        <v>5179067554.3200006</v>
      </c>
      <c r="I95" s="1035">
        <v>6334984165.75</v>
      </c>
      <c r="J95" s="1220">
        <v>0.21471919832157407</v>
      </c>
      <c r="K95" s="1220">
        <v>0.24673576499898953</v>
      </c>
      <c r="L95" s="1221">
        <v>0.30180474535208851</v>
      </c>
    </row>
    <row r="96" spans="2:12" ht="47.25" customHeight="1">
      <c r="B96" s="587"/>
      <c r="C96" s="584" t="s">
        <v>686</v>
      </c>
      <c r="D96" s="588" t="s">
        <v>687</v>
      </c>
      <c r="E96" s="1035">
        <v>77324000</v>
      </c>
      <c r="F96" s="1035">
        <v>116742852.67000003</v>
      </c>
      <c r="G96" s="1035">
        <v>11231723.389999999</v>
      </c>
      <c r="H96" s="1035">
        <v>14155279.18</v>
      </c>
      <c r="I96" s="1035">
        <v>17490311.960000001</v>
      </c>
      <c r="J96" s="1220">
        <v>9.6209088035127899E-2</v>
      </c>
      <c r="K96" s="1220">
        <v>0.12125178420997716</v>
      </c>
      <c r="L96" s="1221">
        <v>0.14981912434023098</v>
      </c>
    </row>
    <row r="97" spans="1:16" ht="30">
      <c r="B97" s="587"/>
      <c r="C97" s="584" t="s">
        <v>689</v>
      </c>
      <c r="D97" s="588" t="s">
        <v>690</v>
      </c>
      <c r="E97" s="1035">
        <v>20150000</v>
      </c>
      <c r="F97" s="1035">
        <v>461277033.60999995</v>
      </c>
      <c r="G97" s="1035">
        <v>113124982.73999999</v>
      </c>
      <c r="H97" s="1035">
        <v>174029160.27999997</v>
      </c>
      <c r="I97" s="1035">
        <v>182714911.15000001</v>
      </c>
      <c r="J97" s="1220">
        <v>0.24524304159405602</v>
      </c>
      <c r="K97" s="1220">
        <v>0.37727688048553049</v>
      </c>
      <c r="L97" s="1221">
        <v>0.39610667307681663</v>
      </c>
    </row>
    <row r="98" spans="1:16" ht="21.75" customHeight="1">
      <c r="B98" s="590" t="s">
        <v>692</v>
      </c>
      <c r="C98" s="591" t="s">
        <v>693</v>
      </c>
      <c r="D98" s="592"/>
      <c r="E98" s="1034">
        <v>26000000000</v>
      </c>
      <c r="F98" s="1034">
        <v>26000000000</v>
      </c>
      <c r="G98" s="1034">
        <v>15560118656.51</v>
      </c>
      <c r="H98" s="1034">
        <v>15986684183.820002</v>
      </c>
      <c r="I98" s="1034">
        <v>17162014383.639999</v>
      </c>
      <c r="J98" s="1218">
        <v>0.59846610217346152</v>
      </c>
      <c r="K98" s="1218">
        <v>0.61487246860846156</v>
      </c>
      <c r="L98" s="1219">
        <v>0.66007747629384617</v>
      </c>
    </row>
    <row r="99" spans="1:16" ht="21.75" customHeight="1">
      <c r="B99" s="590" t="s">
        <v>695</v>
      </c>
      <c r="C99" s="591" t="s">
        <v>696</v>
      </c>
      <c r="D99" s="592"/>
      <c r="E99" s="1036">
        <v>32064252000</v>
      </c>
      <c r="F99" s="1036">
        <v>32064252000</v>
      </c>
      <c r="G99" s="1036">
        <v>16793406622.330002</v>
      </c>
      <c r="H99" s="1036">
        <v>18873329193.57</v>
      </c>
      <c r="I99" s="1036">
        <v>21152910210.829998</v>
      </c>
      <c r="J99" s="1218">
        <v>0.52374234778126127</v>
      </c>
      <c r="K99" s="1218">
        <v>0.58860968263254665</v>
      </c>
      <c r="L99" s="1219">
        <v>0.65970384123821124</v>
      </c>
    </row>
    <row r="100" spans="1:16" ht="21.75" customHeight="1">
      <c r="B100" s="593" t="s">
        <v>698</v>
      </c>
      <c r="C100" s="594" t="s">
        <v>699</v>
      </c>
      <c r="D100" s="595"/>
      <c r="E100" s="1037">
        <v>11882663000</v>
      </c>
      <c r="F100" s="1037">
        <v>11000341053.439995</v>
      </c>
      <c r="G100" s="1037">
        <v>4351047607.2500086</v>
      </c>
      <c r="H100" s="1037">
        <v>4912902951.7299948</v>
      </c>
      <c r="I100" s="1037">
        <v>5509801182.8499975</v>
      </c>
      <c r="J100" s="1223">
        <v>0.39553751889259486</v>
      </c>
      <c r="K100" s="1223">
        <v>0.4466136938721228</v>
      </c>
      <c r="L100" s="1222">
        <v>0.50087548704928453</v>
      </c>
    </row>
    <row r="104" spans="1:16" ht="15.75">
      <c r="B104" s="546"/>
      <c r="C104" s="547"/>
      <c r="D104" s="548"/>
      <c r="E104" s="96" t="s">
        <v>227</v>
      </c>
      <c r="F104" s="812" t="s">
        <v>516</v>
      </c>
      <c r="G104" s="549" t="s">
        <v>229</v>
      </c>
      <c r="H104" s="550"/>
      <c r="I104" s="550"/>
      <c r="J104" s="550" t="s">
        <v>433</v>
      </c>
      <c r="K104" s="550"/>
      <c r="L104" s="551"/>
    </row>
    <row r="105" spans="1:16" ht="15.75">
      <c r="B105" s="552" t="s">
        <v>3</v>
      </c>
      <c r="C105" s="553"/>
      <c r="D105" s="554"/>
      <c r="E105" s="99" t="s">
        <v>228</v>
      </c>
      <c r="F105" s="813" t="s">
        <v>519</v>
      </c>
      <c r="G105" s="556"/>
      <c r="H105" s="556"/>
      <c r="I105" s="556"/>
      <c r="J105" s="556"/>
      <c r="K105" s="701"/>
      <c r="L105" s="701"/>
    </row>
    <row r="106" spans="1:16" ht="15.75">
      <c r="B106" s="557"/>
      <c r="C106" s="544"/>
      <c r="D106" s="558"/>
      <c r="E106" s="102" t="s">
        <v>745</v>
      </c>
      <c r="F106" s="555"/>
      <c r="G106" s="559" t="s">
        <v>784</v>
      </c>
      <c r="H106" s="560" t="s">
        <v>782</v>
      </c>
      <c r="I106" s="560" t="s">
        <v>783</v>
      </c>
      <c r="J106" s="968" t="s">
        <v>531</v>
      </c>
      <c r="K106" s="969" t="s">
        <v>456</v>
      </c>
      <c r="L106" s="969" t="s">
        <v>757</v>
      </c>
    </row>
    <row r="107" spans="1:16" s="561" customFormat="1" ht="15" customHeight="1">
      <c r="B107" s="562"/>
      <c r="C107" s="563"/>
      <c r="D107" s="564"/>
      <c r="E107" s="1519" t="s">
        <v>645</v>
      </c>
      <c r="F107" s="1520"/>
      <c r="G107" s="1520"/>
      <c r="H107" s="1520"/>
      <c r="I107" s="1521"/>
      <c r="J107" s="702"/>
      <c r="K107" s="702"/>
      <c r="L107" s="702"/>
      <c r="M107" s="542"/>
      <c r="N107" s="1066"/>
    </row>
    <row r="108" spans="1:16" s="561" customFormat="1" ht="9.9499999999999993" customHeight="1">
      <c r="B108" s="1522">
        <v>1</v>
      </c>
      <c r="C108" s="1523"/>
      <c r="D108" s="1523"/>
      <c r="E108" s="1170">
        <v>2</v>
      </c>
      <c r="F108" s="566">
        <v>3</v>
      </c>
      <c r="G108" s="566">
        <v>4</v>
      </c>
      <c r="H108" s="567">
        <v>5</v>
      </c>
      <c r="I108" s="567">
        <v>6</v>
      </c>
      <c r="J108" s="644">
        <v>7</v>
      </c>
      <c r="K108" s="788">
        <v>8</v>
      </c>
      <c r="L108" s="644">
        <v>9</v>
      </c>
      <c r="N108" s="1066"/>
    </row>
    <row r="109" spans="1:16" ht="21.75" customHeight="1">
      <c r="A109" s="568" t="s">
        <v>646</v>
      </c>
      <c r="B109" s="569" t="s">
        <v>647</v>
      </c>
      <c r="C109" s="570"/>
      <c r="D109" s="571"/>
      <c r="E109" s="1040">
        <v>523492865000</v>
      </c>
      <c r="F109" s="1040">
        <v>523492864999.99982</v>
      </c>
      <c r="G109" s="1040">
        <v>353777366726.61029</v>
      </c>
      <c r="H109" s="1040"/>
      <c r="I109" s="1040"/>
      <c r="J109" s="1216">
        <v>0.67580169736718454</v>
      </c>
      <c r="K109" s="1216"/>
      <c r="L109" s="1217"/>
      <c r="O109" s="610"/>
    </row>
    <row r="110" spans="1:16" ht="15.75">
      <c r="A110" s="568"/>
      <c r="B110" s="572" t="s">
        <v>536</v>
      </c>
      <c r="C110" s="573"/>
      <c r="D110" s="571"/>
      <c r="E110" s="1036"/>
      <c r="F110" s="1036"/>
      <c r="G110" s="1036"/>
      <c r="H110" s="1036"/>
      <c r="I110" s="1036"/>
      <c r="J110" s="1218"/>
      <c r="K110" s="1218"/>
      <c r="L110" s="1219"/>
      <c r="O110" s="610"/>
    </row>
    <row r="111" spans="1:16" ht="21.75" customHeight="1">
      <c r="A111" s="568" t="s">
        <v>648</v>
      </c>
      <c r="B111" s="574" t="s">
        <v>621</v>
      </c>
      <c r="C111" s="575" t="s">
        <v>649</v>
      </c>
      <c r="D111" s="576"/>
      <c r="E111" s="1036">
        <v>287955066000</v>
      </c>
      <c r="F111" s="1036">
        <v>286539005565.67969</v>
      </c>
      <c r="G111" s="1036">
        <v>198553735911.20001</v>
      </c>
      <c r="H111" s="1036"/>
      <c r="I111" s="1036"/>
      <c r="J111" s="1218">
        <v>0.69293789695130381</v>
      </c>
      <c r="K111" s="1218"/>
      <c r="L111" s="1219"/>
      <c r="O111" s="610"/>
      <c r="P111" s="610"/>
    </row>
    <row r="112" spans="1:16" ht="12" customHeight="1">
      <c r="A112" s="568"/>
      <c r="B112" s="577"/>
      <c r="C112" s="578" t="s">
        <v>564</v>
      </c>
      <c r="D112" s="579"/>
      <c r="E112" s="1035"/>
      <c r="F112" s="1035"/>
      <c r="G112" s="1035"/>
      <c r="H112" s="1035"/>
      <c r="I112" s="1035"/>
      <c r="J112" s="1220"/>
      <c r="K112" s="1220"/>
      <c r="L112" s="1221"/>
      <c r="O112" s="610"/>
    </row>
    <row r="113" spans="1:16" ht="15.95" customHeight="1">
      <c r="A113" s="568" t="s">
        <v>650</v>
      </c>
      <c r="B113" s="577"/>
      <c r="C113" s="580" t="s">
        <v>651</v>
      </c>
      <c r="D113" s="579" t="s">
        <v>652</v>
      </c>
      <c r="E113" s="1035">
        <v>78128232000</v>
      </c>
      <c r="F113" s="1035">
        <v>78029127910</v>
      </c>
      <c r="G113" s="1035">
        <v>62607264458</v>
      </c>
      <c r="H113" s="1035"/>
      <c r="I113" s="1035"/>
      <c r="J113" s="1220">
        <v>0.8023576084332531</v>
      </c>
      <c r="K113" s="1220"/>
      <c r="L113" s="1221"/>
      <c r="O113" s="610"/>
    </row>
    <row r="114" spans="1:16" ht="15.95" customHeight="1">
      <c r="A114" s="568" t="s">
        <v>653</v>
      </c>
      <c r="B114" s="577"/>
      <c r="C114" s="580" t="s">
        <v>654</v>
      </c>
      <c r="D114" s="579" t="s">
        <v>655</v>
      </c>
      <c r="E114" s="1035">
        <v>75124762000</v>
      </c>
      <c r="F114" s="1035">
        <v>64582762000</v>
      </c>
      <c r="G114" s="1035">
        <v>42411880451.309998</v>
      </c>
      <c r="H114" s="1035"/>
      <c r="I114" s="1035"/>
      <c r="J114" s="1220">
        <v>0.65670589392429513</v>
      </c>
      <c r="K114" s="1220"/>
      <c r="L114" s="1221"/>
      <c r="O114" s="610"/>
      <c r="P114" s="610"/>
    </row>
    <row r="115" spans="1:16" ht="12" customHeight="1">
      <c r="A115" s="568"/>
      <c r="B115" s="577"/>
      <c r="C115" s="580"/>
      <c r="D115" s="579" t="s">
        <v>564</v>
      </c>
      <c r="E115" s="1035"/>
      <c r="F115" s="1035"/>
      <c r="G115" s="1035"/>
      <c r="H115" s="1035"/>
      <c r="I115" s="1035"/>
      <c r="J115" s="1220"/>
      <c r="K115" s="1220"/>
      <c r="L115" s="1221"/>
      <c r="O115" s="610"/>
    </row>
    <row r="116" spans="1:16" ht="15.95" customHeight="1">
      <c r="A116" s="568" t="s">
        <v>656</v>
      </c>
      <c r="B116" s="581"/>
      <c r="C116" s="580"/>
      <c r="D116" s="579" t="s">
        <v>657</v>
      </c>
      <c r="E116" s="1035">
        <v>54490124000</v>
      </c>
      <c r="F116" s="1035">
        <v>42490124000</v>
      </c>
      <c r="G116" s="1035">
        <v>24852054288.549999</v>
      </c>
      <c r="H116" s="1035"/>
      <c r="I116" s="1035"/>
      <c r="J116" s="1220">
        <v>0.58489013325896622</v>
      </c>
      <c r="K116" s="1220"/>
      <c r="L116" s="1221"/>
      <c r="O116" s="610"/>
    </row>
    <row r="117" spans="1:16" ht="15.95" customHeight="1">
      <c r="A117" s="568" t="s">
        <v>658</v>
      </c>
      <c r="B117" s="577"/>
      <c r="C117" s="580"/>
      <c r="D117" s="582" t="s">
        <v>659</v>
      </c>
      <c r="E117" s="1035">
        <v>18569122000</v>
      </c>
      <c r="F117" s="1035">
        <v>18569122000</v>
      </c>
      <c r="G117" s="1035">
        <v>15145737556.34</v>
      </c>
      <c r="H117" s="1035"/>
      <c r="I117" s="1035"/>
      <c r="J117" s="1220">
        <v>0.8156410171864884</v>
      </c>
      <c r="K117" s="1220"/>
      <c r="L117" s="1221"/>
      <c r="O117" s="610"/>
    </row>
    <row r="118" spans="1:16" ht="45">
      <c r="A118" s="583" t="s">
        <v>660</v>
      </c>
      <c r="B118" s="577"/>
      <c r="C118" s="584" t="s">
        <v>661</v>
      </c>
      <c r="D118" s="585" t="s">
        <v>662</v>
      </c>
      <c r="E118" s="1035">
        <v>61674872000</v>
      </c>
      <c r="F118" s="1035">
        <v>63545944249</v>
      </c>
      <c r="G118" s="1035">
        <v>52931502233.930008</v>
      </c>
      <c r="H118" s="1035"/>
      <c r="I118" s="1035"/>
      <c r="J118" s="1220">
        <v>0.83296428842920167</v>
      </c>
      <c r="K118" s="1220"/>
      <c r="L118" s="1221"/>
      <c r="O118" s="610"/>
    </row>
    <row r="119" spans="1:16" ht="30">
      <c r="A119" s="583" t="s">
        <v>663</v>
      </c>
      <c r="B119" s="577"/>
      <c r="C119" s="584" t="s">
        <v>664</v>
      </c>
      <c r="D119" s="585" t="s">
        <v>665</v>
      </c>
      <c r="E119" s="1035">
        <v>3258596000</v>
      </c>
      <c r="F119" s="1035">
        <v>5696366335.0800009</v>
      </c>
      <c r="G119" s="1035">
        <v>4523341575.9899988</v>
      </c>
      <c r="H119" s="1035"/>
      <c r="I119" s="1035"/>
      <c r="J119" s="1220">
        <v>0.79407490844362494</v>
      </c>
      <c r="K119" s="1220"/>
      <c r="L119" s="1221"/>
      <c r="O119" s="610"/>
    </row>
    <row r="120" spans="1:16" ht="30">
      <c r="A120" s="583" t="s">
        <v>666</v>
      </c>
      <c r="B120" s="577"/>
      <c r="C120" s="584" t="s">
        <v>667</v>
      </c>
      <c r="D120" s="585" t="s">
        <v>729</v>
      </c>
      <c r="E120" s="1035">
        <v>22256104000</v>
      </c>
      <c r="F120" s="1035">
        <v>22647635261</v>
      </c>
      <c r="G120" s="1035">
        <v>17654104686.380001</v>
      </c>
      <c r="H120" s="1035"/>
      <c r="I120" s="1035"/>
      <c r="J120" s="1220">
        <v>0.77951205425764569</v>
      </c>
      <c r="K120" s="1220"/>
      <c r="L120" s="1221"/>
      <c r="O120" s="610"/>
    </row>
    <row r="121" spans="1:16" ht="21.75" customHeight="1">
      <c r="A121" s="568" t="s">
        <v>668</v>
      </c>
      <c r="B121" s="569" t="s">
        <v>636</v>
      </c>
      <c r="C121" s="570" t="s">
        <v>669</v>
      </c>
      <c r="D121" s="586"/>
      <c r="E121" s="1036">
        <v>28621946000</v>
      </c>
      <c r="F121" s="1036">
        <v>29585499261.670006</v>
      </c>
      <c r="G121" s="1036">
        <v>24163894329.80999</v>
      </c>
      <c r="H121" s="1036"/>
      <c r="I121" s="1036"/>
      <c r="J121" s="1218">
        <v>0.81674789788374236</v>
      </c>
      <c r="K121" s="1218"/>
      <c r="L121" s="1219"/>
      <c r="O121" s="610"/>
    </row>
    <row r="122" spans="1:16" ht="21.75" customHeight="1">
      <c r="A122" s="568" t="s">
        <v>670</v>
      </c>
      <c r="B122" s="587" t="s">
        <v>671</v>
      </c>
      <c r="C122" s="570" t="s">
        <v>672</v>
      </c>
      <c r="D122" s="586"/>
      <c r="E122" s="1036">
        <v>96583959000</v>
      </c>
      <c r="F122" s="1036">
        <v>95498204024.420135</v>
      </c>
      <c r="G122" s="1036">
        <v>68340011468.510292</v>
      </c>
      <c r="H122" s="1036"/>
      <c r="I122" s="1036"/>
      <c r="J122" s="1218">
        <v>0.71561567221761424</v>
      </c>
      <c r="K122" s="1218"/>
      <c r="L122" s="1219"/>
      <c r="O122" s="610"/>
    </row>
    <row r="123" spans="1:16" ht="12" customHeight="1">
      <c r="A123" s="568"/>
      <c r="B123" s="587"/>
      <c r="C123" s="578" t="s">
        <v>564</v>
      </c>
      <c r="D123" s="586"/>
      <c r="E123" s="1035"/>
      <c r="F123" s="1035"/>
      <c r="G123" s="1035"/>
      <c r="H123" s="1035"/>
      <c r="I123" s="1035"/>
      <c r="J123" s="1220"/>
      <c r="K123" s="1220"/>
      <c r="L123" s="1221"/>
      <c r="O123" s="610"/>
    </row>
    <row r="124" spans="1:16" ht="15.75" customHeight="1">
      <c r="A124" s="568" t="s">
        <v>673</v>
      </c>
      <c r="B124" s="587"/>
      <c r="C124" s="580" t="s">
        <v>674</v>
      </c>
      <c r="D124" s="579" t="s">
        <v>675</v>
      </c>
      <c r="E124" s="1035">
        <v>61310435000</v>
      </c>
      <c r="F124" s="1035">
        <v>61969562663.020012</v>
      </c>
      <c r="G124" s="1035">
        <v>48019272908.18998</v>
      </c>
      <c r="H124" s="1035"/>
      <c r="I124" s="1035"/>
      <c r="J124" s="1220">
        <v>0.77488481190855996</v>
      </c>
      <c r="K124" s="1220"/>
      <c r="L124" s="1221"/>
      <c r="O124" s="610"/>
    </row>
    <row r="125" spans="1:16" ht="15.75" customHeight="1">
      <c r="A125" s="568" t="s">
        <v>676</v>
      </c>
      <c r="B125" s="587"/>
      <c r="C125" s="580" t="s">
        <v>677</v>
      </c>
      <c r="D125" s="579" t="s">
        <v>678</v>
      </c>
      <c r="E125" s="1035">
        <v>21973104000</v>
      </c>
      <c r="F125" s="1035">
        <v>23450956789.529991</v>
      </c>
      <c r="G125" s="1035">
        <v>14356572414.009995</v>
      </c>
      <c r="H125" s="1035"/>
      <c r="I125" s="1035"/>
      <c r="J125" s="1220">
        <v>0.6121955936748682</v>
      </c>
      <c r="K125" s="1220"/>
      <c r="L125" s="1221"/>
      <c r="O125" s="610"/>
    </row>
    <row r="126" spans="1:16" ht="21.75" customHeight="1">
      <c r="A126" s="568" t="s">
        <v>679</v>
      </c>
      <c r="B126" s="587" t="s">
        <v>680</v>
      </c>
      <c r="C126" s="570" t="s">
        <v>681</v>
      </c>
      <c r="D126" s="586"/>
      <c r="E126" s="1036">
        <v>40384979000</v>
      </c>
      <c r="F126" s="1036">
        <v>42805563094.789955</v>
      </c>
      <c r="G126" s="1036">
        <v>9724258326.2299976</v>
      </c>
      <c r="H126" s="1036"/>
      <c r="I126" s="1036"/>
      <c r="J126" s="1218">
        <v>0.22717276968641437</v>
      </c>
      <c r="K126" s="1218"/>
      <c r="L126" s="1219"/>
      <c r="O126" s="610"/>
    </row>
    <row r="127" spans="1:16" ht="12" customHeight="1">
      <c r="A127" s="568"/>
      <c r="B127" s="587"/>
      <c r="C127" s="578" t="s">
        <v>564</v>
      </c>
      <c r="D127" s="586"/>
      <c r="E127" s="1035"/>
      <c r="F127" s="1035"/>
      <c r="G127" s="1035"/>
      <c r="H127" s="1035"/>
      <c r="I127" s="1035"/>
      <c r="J127" s="1220"/>
      <c r="K127" s="1220"/>
      <c r="L127" s="1221"/>
      <c r="O127" s="610"/>
    </row>
    <row r="128" spans="1:16" ht="30" customHeight="1">
      <c r="A128" s="583" t="s">
        <v>682</v>
      </c>
      <c r="B128" s="587"/>
      <c r="C128" s="584" t="s">
        <v>683</v>
      </c>
      <c r="D128" s="588" t="s">
        <v>684</v>
      </c>
      <c r="E128" s="1035">
        <v>18876510000</v>
      </c>
      <c r="F128" s="1035">
        <v>20990339825.040001</v>
      </c>
      <c r="G128" s="1035">
        <v>7355101665.8300009</v>
      </c>
      <c r="H128" s="1035"/>
      <c r="I128" s="1035"/>
      <c r="J128" s="1220">
        <v>0.35040412528509335</v>
      </c>
      <c r="K128" s="1220"/>
      <c r="L128" s="1221"/>
      <c r="O128" s="1065"/>
    </row>
    <row r="129" spans="1:15" ht="47.25" customHeight="1">
      <c r="A129" s="583" t="s">
        <v>685</v>
      </c>
      <c r="B129" s="587"/>
      <c r="C129" s="584" t="s">
        <v>686</v>
      </c>
      <c r="D129" s="588" t="s">
        <v>687</v>
      </c>
      <c r="E129" s="1035">
        <v>77324000</v>
      </c>
      <c r="F129" s="1035">
        <v>116742852.67000003</v>
      </c>
      <c r="G129" s="1035">
        <v>22667308.300000001</v>
      </c>
      <c r="H129" s="1035"/>
      <c r="I129" s="1035"/>
      <c r="J129" s="1220">
        <v>0.19416442019002442</v>
      </c>
      <c r="K129" s="1220"/>
      <c r="L129" s="1221"/>
      <c r="M129" s="589"/>
      <c r="O129" s="610"/>
    </row>
    <row r="130" spans="1:15" ht="30">
      <c r="A130" s="583" t="s">
        <v>688</v>
      </c>
      <c r="B130" s="587"/>
      <c r="C130" s="584" t="s">
        <v>689</v>
      </c>
      <c r="D130" s="588" t="s">
        <v>690</v>
      </c>
      <c r="E130" s="1035">
        <v>20150000</v>
      </c>
      <c r="F130" s="1035">
        <v>461277033.60999995</v>
      </c>
      <c r="G130" s="1035">
        <v>202410776.31000003</v>
      </c>
      <c r="H130" s="1035"/>
      <c r="I130" s="1035"/>
      <c r="J130" s="1220">
        <v>0.43880523321508802</v>
      </c>
      <c r="K130" s="1220"/>
      <c r="L130" s="1221"/>
      <c r="O130" s="610"/>
    </row>
    <row r="131" spans="1:15" ht="21.75" customHeight="1">
      <c r="A131" s="583" t="s">
        <v>691</v>
      </c>
      <c r="B131" s="590" t="s">
        <v>692</v>
      </c>
      <c r="C131" s="591" t="s">
        <v>693</v>
      </c>
      <c r="D131" s="592"/>
      <c r="E131" s="1034">
        <v>26000000000</v>
      </c>
      <c r="F131" s="1034">
        <v>26000000000</v>
      </c>
      <c r="G131" s="1034">
        <v>22639982301.680004</v>
      </c>
      <c r="H131" s="1034"/>
      <c r="I131" s="1034"/>
      <c r="J131" s="1218">
        <v>0.87076855006461551</v>
      </c>
      <c r="K131" s="1218"/>
      <c r="L131" s="1219"/>
      <c r="O131" s="610"/>
    </row>
    <row r="132" spans="1:15" ht="21.75" customHeight="1">
      <c r="A132" s="583" t="s">
        <v>694</v>
      </c>
      <c r="B132" s="590" t="s">
        <v>695</v>
      </c>
      <c r="C132" s="591" t="s">
        <v>696</v>
      </c>
      <c r="D132" s="592"/>
      <c r="E132" s="1036">
        <v>32064252000</v>
      </c>
      <c r="F132" s="1036">
        <v>32064252000</v>
      </c>
      <c r="G132" s="1036">
        <v>23734197891.699997</v>
      </c>
      <c r="H132" s="1036"/>
      <c r="I132" s="1036"/>
      <c r="J132" s="1218">
        <v>0.74020744010183048</v>
      </c>
      <c r="K132" s="1218"/>
      <c r="L132" s="1219"/>
      <c r="O132" s="610"/>
    </row>
    <row r="133" spans="1:15" ht="21.75" customHeight="1">
      <c r="A133" s="583" t="s">
        <v>697</v>
      </c>
      <c r="B133" s="593" t="s">
        <v>698</v>
      </c>
      <c r="C133" s="594" t="s">
        <v>699</v>
      </c>
      <c r="D133" s="595"/>
      <c r="E133" s="1037">
        <v>11882663000</v>
      </c>
      <c r="F133" s="1037">
        <v>11000341053.439995</v>
      </c>
      <c r="G133" s="1037">
        <v>6621286497.4799929</v>
      </c>
      <c r="H133" s="1037"/>
      <c r="I133" s="1037"/>
      <c r="J133" s="1222">
        <v>0.60191647379963764</v>
      </c>
      <c r="K133" s="1222"/>
      <c r="L133" s="1222"/>
      <c r="O133" s="610"/>
    </row>
  </sheetData>
  <mergeCells count="9">
    <mergeCell ref="E107:I107"/>
    <mergeCell ref="B108:D108"/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9" priority="71">
      <formula>ISERROR(J10)</formula>
    </cfRule>
  </conditionalFormatting>
  <conditionalFormatting sqref="J12:J34">
    <cfRule type="containsErrors" dxfId="18" priority="57">
      <formula>ISERROR(J12)</formula>
    </cfRule>
  </conditionalFormatting>
  <conditionalFormatting sqref="K10:K11">
    <cfRule type="containsErrors" dxfId="17" priority="32">
      <formula>ISERROR(K10)</formula>
    </cfRule>
  </conditionalFormatting>
  <conditionalFormatting sqref="K12:K34">
    <cfRule type="containsErrors" dxfId="16" priority="31">
      <formula>ISERROR(K12)</formula>
    </cfRule>
  </conditionalFormatting>
  <conditionalFormatting sqref="L10:L11">
    <cfRule type="containsErrors" dxfId="15" priority="30">
      <formula>ISERROR(L10)</formula>
    </cfRule>
  </conditionalFormatting>
  <conditionalFormatting sqref="L12:L34">
    <cfRule type="containsErrors" dxfId="14" priority="29">
      <formula>ISERROR(L12)</formula>
    </cfRule>
  </conditionalFormatting>
  <conditionalFormatting sqref="J43:J44">
    <cfRule type="containsErrors" dxfId="13" priority="28">
      <formula>ISERROR(J43)</formula>
    </cfRule>
  </conditionalFormatting>
  <conditionalFormatting sqref="J45:J67">
    <cfRule type="containsErrors" dxfId="12" priority="27">
      <formula>ISERROR(J45)</formula>
    </cfRule>
  </conditionalFormatting>
  <conditionalFormatting sqref="K43:K67">
    <cfRule type="containsErrors" dxfId="11" priority="26">
      <formula>ISERROR(K43)</formula>
    </cfRule>
  </conditionalFormatting>
  <conditionalFormatting sqref="L43:L67">
    <cfRule type="containsErrors" dxfId="10" priority="24">
      <formula>ISERROR(L43)</formula>
    </cfRule>
  </conditionalFormatting>
  <conditionalFormatting sqref="J76:J77">
    <cfRule type="containsErrors" dxfId="9" priority="22">
      <formula>ISERROR(J76)</formula>
    </cfRule>
  </conditionalFormatting>
  <conditionalFormatting sqref="J78:J100">
    <cfRule type="containsErrors" dxfId="8" priority="21">
      <formula>ISERROR(J78)</formula>
    </cfRule>
  </conditionalFormatting>
  <conditionalFormatting sqref="K76:K100">
    <cfRule type="containsErrors" dxfId="7" priority="20">
      <formula>ISERROR(K76)</formula>
    </cfRule>
  </conditionalFormatting>
  <conditionalFormatting sqref="L76:L100">
    <cfRule type="containsErrors" dxfId="6" priority="19">
      <formula>ISERROR(L76)</formula>
    </cfRule>
  </conditionalFormatting>
  <conditionalFormatting sqref="J109:J110">
    <cfRule type="containsErrors" dxfId="5" priority="6">
      <formula>ISERROR(J109)</formula>
    </cfRule>
  </conditionalFormatting>
  <conditionalFormatting sqref="J111:J133">
    <cfRule type="containsErrors" dxfId="4" priority="5">
      <formula>ISERROR(J111)</formula>
    </cfRule>
  </conditionalFormatting>
  <conditionalFormatting sqref="K109:K110">
    <cfRule type="containsErrors" dxfId="3" priority="4">
      <formula>ISERROR(K109)</formula>
    </cfRule>
  </conditionalFormatting>
  <conditionalFormatting sqref="K111:K133">
    <cfRule type="containsErrors" dxfId="2" priority="3">
      <formula>ISERROR(K111)</formula>
    </cfRule>
  </conditionalFormatting>
  <conditionalFormatting sqref="L109:L110">
    <cfRule type="containsErrors" dxfId="1" priority="2">
      <formula>ISERROR(L109)</formula>
    </cfRule>
  </conditionalFormatting>
  <conditionalFormatting sqref="L111:L133">
    <cfRule type="containsErrors" dxfId="0" priority="1">
      <formula>ISERROR(L111)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&amp;C&amp;"Helv,Standardowy"&amp;12- &amp;P -</oddHeader>
  </headerFooter>
  <rowBreaks count="3" manualBreakCount="3">
    <brk id="35" min="1" max="11" man="1"/>
    <brk id="68" min="1" max="11" man="1"/>
    <brk id="101" min="1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M188"/>
  <sheetViews>
    <sheetView showGridLines="0" zoomScale="70" zoomScaleNormal="70" zoomScaleSheetLayoutView="55" workbookViewId="0">
      <selection activeCell="K23" sqref="K23"/>
    </sheetView>
  </sheetViews>
  <sheetFormatPr defaultColWidth="16.28515625" defaultRowHeight="15"/>
  <cols>
    <col min="1" max="1" width="5.42578125" style="824" customWidth="1"/>
    <col min="2" max="2" width="1.42578125" style="824" customWidth="1"/>
    <col min="3" max="3" width="42.5703125" style="824" bestFit="1" customWidth="1"/>
    <col min="4" max="4" width="3.7109375" style="824" customWidth="1"/>
    <col min="5" max="5" width="17.7109375" style="824" customWidth="1"/>
    <col min="6" max="6" width="14.7109375" style="824" customWidth="1"/>
    <col min="7" max="7" width="14.5703125" style="824" customWidth="1"/>
    <col min="8" max="8" width="14.5703125" style="824" bestFit="1" customWidth="1"/>
    <col min="9" max="9" width="14.7109375" style="824" customWidth="1"/>
    <col min="10" max="10" width="14.5703125" style="824" customWidth="1"/>
    <col min="11" max="11" width="14.7109375" style="824" customWidth="1"/>
    <col min="12" max="12" width="22.5703125" style="824" bestFit="1" customWidth="1"/>
    <col min="13" max="16384" width="16.28515625" style="824"/>
  </cols>
  <sheetData>
    <row r="1" spans="1:12" ht="16.5" customHeight="1">
      <c r="A1" s="829" t="s">
        <v>348</v>
      </c>
      <c r="B1" s="829"/>
      <c r="C1" s="818"/>
      <c r="D1" s="818"/>
      <c r="E1" s="818"/>
      <c r="F1" s="818"/>
      <c r="G1" s="818"/>
      <c r="H1" s="818"/>
      <c r="I1" s="818"/>
      <c r="J1" s="818"/>
      <c r="K1" s="818"/>
      <c r="L1" s="818"/>
    </row>
    <row r="2" spans="1:12" ht="15" customHeight="1">
      <c r="A2" s="836" t="s">
        <v>349</v>
      </c>
      <c r="B2" s="836"/>
      <c r="C2" s="836"/>
      <c r="D2" s="836"/>
      <c r="E2" s="836"/>
      <c r="F2" s="836"/>
      <c r="G2" s="837"/>
      <c r="H2" s="837"/>
      <c r="I2" s="837"/>
      <c r="J2" s="837"/>
      <c r="K2" s="837"/>
      <c r="L2" s="837"/>
    </row>
    <row r="3" spans="1:12" ht="15" customHeight="1">
      <c r="A3" s="836"/>
      <c r="B3" s="836"/>
      <c r="C3" s="836"/>
      <c r="D3" s="836"/>
      <c r="E3" s="836"/>
      <c r="F3" s="836"/>
      <c r="G3" s="837"/>
      <c r="H3" s="837"/>
      <c r="I3" s="837"/>
      <c r="J3" s="837"/>
      <c r="K3" s="837"/>
      <c r="L3" s="837"/>
    </row>
    <row r="4" spans="1:12" ht="15.2" customHeight="1">
      <c r="A4" s="818"/>
      <c r="B4" s="838"/>
      <c r="C4" s="838"/>
      <c r="D4" s="818"/>
      <c r="E4" s="818"/>
      <c r="F4" s="818"/>
      <c r="G4" s="818"/>
      <c r="H4" s="818"/>
      <c r="I4" s="818"/>
      <c r="J4" s="829"/>
      <c r="K4" s="829"/>
      <c r="L4" s="839" t="s">
        <v>2</v>
      </c>
    </row>
    <row r="5" spans="1:12" ht="15.95" customHeight="1">
      <c r="A5" s="840" t="s">
        <v>4</v>
      </c>
      <c r="B5" s="841" t="s">
        <v>4</v>
      </c>
      <c r="C5" s="841" t="s">
        <v>3</v>
      </c>
      <c r="D5" s="842"/>
      <c r="E5" s="817" t="s">
        <v>4</v>
      </c>
      <c r="F5" s="830" t="s">
        <v>4</v>
      </c>
      <c r="G5" s="815" t="s">
        <v>4</v>
      </c>
      <c r="H5" s="816" t="s">
        <v>4</v>
      </c>
      <c r="I5" s="817" t="s">
        <v>4</v>
      </c>
      <c r="J5" s="816" t="s">
        <v>4</v>
      </c>
      <c r="K5" s="817" t="s">
        <v>4</v>
      </c>
      <c r="L5" s="817" t="s">
        <v>4</v>
      </c>
    </row>
    <row r="6" spans="1:12" ht="15.95" customHeight="1">
      <c r="A6" s="843"/>
      <c r="B6" s="844"/>
      <c r="C6" s="819" t="s">
        <v>730</v>
      </c>
      <c r="D6" s="844"/>
      <c r="E6" s="831"/>
      <c r="F6" s="832" t="s">
        <v>5</v>
      </c>
      <c r="G6" s="820" t="s">
        <v>6</v>
      </c>
      <c r="H6" s="821" t="s">
        <v>7</v>
      </c>
      <c r="I6" s="822" t="s">
        <v>7</v>
      </c>
      <c r="J6" s="821" t="s">
        <v>8</v>
      </c>
      <c r="K6" s="823" t="s">
        <v>9</v>
      </c>
      <c r="L6" s="822" t="s">
        <v>10</v>
      </c>
    </row>
    <row r="7" spans="1:12" ht="15.95" customHeight="1">
      <c r="A7" s="843" t="s">
        <v>4</v>
      </c>
      <c r="B7" s="844"/>
      <c r="C7" s="819" t="s">
        <v>11</v>
      </c>
      <c r="D7" s="818"/>
      <c r="E7" s="823" t="s">
        <v>12</v>
      </c>
      <c r="F7" s="832" t="s">
        <v>13</v>
      </c>
      <c r="G7" s="825" t="s">
        <v>14</v>
      </c>
      <c r="H7" s="821" t="s">
        <v>15</v>
      </c>
      <c r="I7" s="822" t="s">
        <v>16</v>
      </c>
      <c r="J7" s="821" t="s">
        <v>17</v>
      </c>
      <c r="K7" s="822" t="s">
        <v>18</v>
      </c>
      <c r="L7" s="826" t="s">
        <v>19</v>
      </c>
    </row>
    <row r="8" spans="1:12" ht="15.95" customHeight="1">
      <c r="A8" s="845" t="s">
        <v>4</v>
      </c>
      <c r="B8" s="846"/>
      <c r="C8" s="819" t="s">
        <v>701</v>
      </c>
      <c r="D8" s="818"/>
      <c r="E8" s="823" t="s">
        <v>4</v>
      </c>
      <c r="F8" s="832" t="s">
        <v>20</v>
      </c>
      <c r="G8" s="825" t="s">
        <v>21</v>
      </c>
      <c r="H8" s="821" t="s">
        <v>22</v>
      </c>
      <c r="I8" s="822" t="s">
        <v>4</v>
      </c>
      <c r="J8" s="821" t="s">
        <v>23</v>
      </c>
      <c r="K8" s="822" t="s">
        <v>24</v>
      </c>
      <c r="L8" s="822" t="s">
        <v>25</v>
      </c>
    </row>
    <row r="9" spans="1:12" ht="15.95" customHeight="1">
      <c r="A9" s="847" t="s">
        <v>4</v>
      </c>
      <c r="B9" s="848"/>
      <c r="C9" s="819" t="s">
        <v>26</v>
      </c>
      <c r="D9" s="818"/>
      <c r="E9" s="833" t="s">
        <v>4</v>
      </c>
      <c r="F9" s="832" t="s">
        <v>4</v>
      </c>
      <c r="G9" s="825" t="s">
        <v>4</v>
      </c>
      <c r="H9" s="821" t="s">
        <v>27</v>
      </c>
      <c r="I9" s="822"/>
      <c r="J9" s="821" t="s">
        <v>28</v>
      </c>
      <c r="K9" s="822" t="s">
        <v>4</v>
      </c>
      <c r="L9" s="822" t="s">
        <v>29</v>
      </c>
    </row>
    <row r="10" spans="1:12" ht="15.95" customHeight="1">
      <c r="A10" s="843"/>
      <c r="B10" s="844"/>
      <c r="C10" s="819" t="s">
        <v>30</v>
      </c>
      <c r="D10" s="849"/>
      <c r="E10" s="827"/>
      <c r="F10" s="850"/>
      <c r="G10" s="851"/>
      <c r="H10" s="841"/>
      <c r="I10" s="852"/>
      <c r="J10" s="853"/>
      <c r="K10" s="841"/>
      <c r="L10" s="852"/>
    </row>
    <row r="11" spans="1:12" s="862" customFormat="1" ht="9.9499999999999993" customHeight="1">
      <c r="A11" s="854">
        <v>1</v>
      </c>
      <c r="B11" s="855"/>
      <c r="C11" s="855"/>
      <c r="D11" s="855"/>
      <c r="E11" s="856" t="s">
        <v>32</v>
      </c>
      <c r="F11" s="856">
        <v>3</v>
      </c>
      <c r="G11" s="857" t="s">
        <v>34</v>
      </c>
      <c r="H11" s="858" t="s">
        <v>35</v>
      </c>
      <c r="I11" s="859" t="s">
        <v>36</v>
      </c>
      <c r="J11" s="860">
        <v>7</v>
      </c>
      <c r="K11" s="894">
        <v>8</v>
      </c>
      <c r="L11" s="861">
        <v>9</v>
      </c>
    </row>
    <row r="12" spans="1:12" ht="18.95" customHeight="1">
      <c r="A12" s="863"/>
      <c r="B12" s="864"/>
      <c r="C12" s="865" t="s">
        <v>40</v>
      </c>
      <c r="D12" s="866" t="s">
        <v>41</v>
      </c>
      <c r="E12" s="955">
        <v>523492865000</v>
      </c>
      <c r="F12" s="955">
        <v>287955066000</v>
      </c>
      <c r="G12" s="955">
        <v>28621946000</v>
      </c>
      <c r="H12" s="955">
        <v>96583959000</v>
      </c>
      <c r="I12" s="955">
        <v>40384979000</v>
      </c>
      <c r="J12" s="955">
        <v>26000000000</v>
      </c>
      <c r="K12" s="955">
        <v>32064252000</v>
      </c>
      <c r="L12" s="956">
        <v>11882663000</v>
      </c>
    </row>
    <row r="13" spans="1:12" ht="18.95" customHeight="1">
      <c r="A13" s="867"/>
      <c r="B13" s="868"/>
      <c r="C13" s="869"/>
      <c r="D13" s="850" t="s">
        <v>42</v>
      </c>
      <c r="E13" s="957">
        <v>523492865000.00012</v>
      </c>
      <c r="F13" s="955">
        <v>286539005565.67999</v>
      </c>
      <c r="G13" s="955">
        <v>29585499261.669998</v>
      </c>
      <c r="H13" s="955">
        <v>95498204024.420013</v>
      </c>
      <c r="I13" s="955">
        <v>42805563094.790009</v>
      </c>
      <c r="J13" s="955">
        <v>26000000000</v>
      </c>
      <c r="K13" s="955">
        <v>32064252000</v>
      </c>
      <c r="L13" s="958">
        <v>11000341053.440002</v>
      </c>
    </row>
    <row r="14" spans="1:12" ht="18.95" customHeight="1">
      <c r="A14" s="867"/>
      <c r="B14" s="868"/>
      <c r="C14" s="834" t="s">
        <v>4</v>
      </c>
      <c r="D14" s="850" t="s">
        <v>43</v>
      </c>
      <c r="E14" s="957">
        <v>353777366726.60992</v>
      </c>
      <c r="F14" s="955">
        <v>198553735911.19995</v>
      </c>
      <c r="G14" s="955">
        <v>24163894329.810001</v>
      </c>
      <c r="H14" s="955">
        <v>68340011468.510033</v>
      </c>
      <c r="I14" s="955">
        <v>9724258326.2300014</v>
      </c>
      <c r="J14" s="955">
        <v>22639982301.680004</v>
      </c>
      <c r="K14" s="955">
        <v>23734197891.699997</v>
      </c>
      <c r="L14" s="958">
        <v>6621286497.4800014</v>
      </c>
    </row>
    <row r="15" spans="1:12" ht="18.95" customHeight="1">
      <c r="A15" s="867"/>
      <c r="B15" s="868"/>
      <c r="C15" s="869"/>
      <c r="D15" s="850" t="s">
        <v>44</v>
      </c>
      <c r="E15" s="895">
        <v>0.67580169736718365</v>
      </c>
      <c r="F15" s="896">
        <v>0.68953027522426003</v>
      </c>
      <c r="G15" s="896">
        <v>0.84424358601647842</v>
      </c>
      <c r="H15" s="896">
        <v>0.70757103121554621</v>
      </c>
      <c r="I15" s="896">
        <v>0.24078899053606048</v>
      </c>
      <c r="J15" s="896">
        <v>0.87076855006461551</v>
      </c>
      <c r="K15" s="896">
        <v>0.74020744010183048</v>
      </c>
      <c r="L15" s="897">
        <v>0.55722244226567741</v>
      </c>
    </row>
    <row r="16" spans="1:12" ht="18.95" customHeight="1">
      <c r="A16" s="870"/>
      <c r="B16" s="871"/>
      <c r="C16" s="872"/>
      <c r="D16" s="850" t="s">
        <v>45</v>
      </c>
      <c r="E16" s="898">
        <v>0.67580169736718354</v>
      </c>
      <c r="F16" s="899">
        <v>0.69293789695130281</v>
      </c>
      <c r="G16" s="899">
        <v>0.81674789788374302</v>
      </c>
      <c r="H16" s="899">
        <v>0.71561567221761246</v>
      </c>
      <c r="I16" s="899">
        <v>0.22717276968641417</v>
      </c>
      <c r="J16" s="899">
        <v>0.87076855006461551</v>
      </c>
      <c r="K16" s="899">
        <v>0.74020744010183048</v>
      </c>
      <c r="L16" s="900">
        <v>0.60191647379963797</v>
      </c>
    </row>
    <row r="17" spans="1:12" ht="18.95" customHeight="1">
      <c r="A17" s="873" t="s">
        <v>350</v>
      </c>
      <c r="B17" s="874" t="s">
        <v>47</v>
      </c>
      <c r="C17" s="875" t="s">
        <v>351</v>
      </c>
      <c r="D17" s="876" t="s">
        <v>41</v>
      </c>
      <c r="E17" s="959">
        <v>6570504000</v>
      </c>
      <c r="F17" s="954">
        <v>2808075000</v>
      </c>
      <c r="G17" s="954">
        <v>2056000</v>
      </c>
      <c r="H17" s="954">
        <v>1561547000</v>
      </c>
      <c r="I17" s="954">
        <v>248556000</v>
      </c>
      <c r="J17" s="954">
        <v>0</v>
      </c>
      <c r="K17" s="954">
        <v>0</v>
      </c>
      <c r="L17" s="962">
        <v>1950270000</v>
      </c>
    </row>
    <row r="18" spans="1:12" ht="18.95" customHeight="1">
      <c r="A18" s="877"/>
      <c r="B18" s="874"/>
      <c r="C18" s="875"/>
      <c r="D18" s="878" t="s">
        <v>42</v>
      </c>
      <c r="E18" s="961">
        <v>10825683378.77</v>
      </c>
      <c r="F18" s="954">
        <v>4713130904.5299997</v>
      </c>
      <c r="G18" s="954">
        <v>2944469.99</v>
      </c>
      <c r="H18" s="954">
        <v>2484445896.5800004</v>
      </c>
      <c r="I18" s="954">
        <v>270820751.25</v>
      </c>
      <c r="J18" s="954">
        <v>0</v>
      </c>
      <c r="K18" s="954">
        <v>0</v>
      </c>
      <c r="L18" s="962">
        <v>3354341356.4200001</v>
      </c>
    </row>
    <row r="19" spans="1:12" ht="18.95" customHeight="1">
      <c r="A19" s="877"/>
      <c r="B19" s="874"/>
      <c r="C19" s="875"/>
      <c r="D19" s="878" t="s">
        <v>43</v>
      </c>
      <c r="E19" s="961">
        <v>7712146930.3500004</v>
      </c>
      <c r="F19" s="954">
        <v>3307781597.4600019</v>
      </c>
      <c r="G19" s="1015">
        <v>1706761.4</v>
      </c>
      <c r="H19" s="954">
        <v>1726620871.6199987</v>
      </c>
      <c r="I19" s="954">
        <v>85219772.140000001</v>
      </c>
      <c r="J19" s="954">
        <v>0</v>
      </c>
      <c r="K19" s="954">
        <v>0</v>
      </c>
      <c r="L19" s="962">
        <v>2590817927.7299995</v>
      </c>
    </row>
    <row r="20" spans="1:12" ht="18.95" customHeight="1">
      <c r="A20" s="877"/>
      <c r="B20" s="875"/>
      <c r="C20" s="875"/>
      <c r="D20" s="878" t="s">
        <v>44</v>
      </c>
      <c r="E20" s="901">
        <v>1.1737527182617955</v>
      </c>
      <c r="F20" s="835">
        <v>1.1779534369488001</v>
      </c>
      <c r="G20" s="835">
        <v>0.83013686770428008</v>
      </c>
      <c r="H20" s="835">
        <v>1.105711753549524</v>
      </c>
      <c r="I20" s="835">
        <v>0.34285944471266033</v>
      </c>
      <c r="J20" s="835">
        <v>0</v>
      </c>
      <c r="K20" s="835">
        <v>0</v>
      </c>
      <c r="L20" s="902">
        <v>1.3284406403882536</v>
      </c>
    </row>
    <row r="21" spans="1:12" s="882" customFormat="1" ht="18.95" customHeight="1">
      <c r="A21" s="879"/>
      <c r="B21" s="880"/>
      <c r="C21" s="880"/>
      <c r="D21" s="881" t="s">
        <v>45</v>
      </c>
      <c r="E21" s="903">
        <v>0.71239354233046526</v>
      </c>
      <c r="F21" s="904">
        <v>0.70182256009073418</v>
      </c>
      <c r="G21" s="904">
        <v>0.57964978614028928</v>
      </c>
      <c r="H21" s="904">
        <v>0.69497221654003549</v>
      </c>
      <c r="I21" s="904">
        <v>0.31467223891322843</v>
      </c>
      <c r="J21" s="904">
        <v>0</v>
      </c>
      <c r="K21" s="904">
        <v>0</v>
      </c>
      <c r="L21" s="905">
        <v>0.77237754075664833</v>
      </c>
    </row>
    <row r="22" spans="1:12" ht="18.95" customHeight="1">
      <c r="A22" s="873" t="s">
        <v>352</v>
      </c>
      <c r="B22" s="874" t="s">
        <v>47</v>
      </c>
      <c r="C22" s="875" t="s">
        <v>353</v>
      </c>
      <c r="D22" s="878" t="s">
        <v>41</v>
      </c>
      <c r="E22" s="959">
        <v>13185000</v>
      </c>
      <c r="F22" s="954">
        <v>7036000</v>
      </c>
      <c r="G22" s="954">
        <v>8000</v>
      </c>
      <c r="H22" s="954">
        <v>1530000</v>
      </c>
      <c r="I22" s="954">
        <v>310000</v>
      </c>
      <c r="J22" s="954">
        <v>0</v>
      </c>
      <c r="K22" s="954">
        <v>0</v>
      </c>
      <c r="L22" s="962">
        <v>4301000</v>
      </c>
    </row>
    <row r="23" spans="1:12" ht="18.95" customHeight="1">
      <c r="A23" s="873"/>
      <c r="B23" s="874"/>
      <c r="C23" s="875"/>
      <c r="D23" s="878" t="s">
        <v>42</v>
      </c>
      <c r="E23" s="961">
        <v>13919763.949999999</v>
      </c>
      <c r="F23" s="954">
        <v>7409384.9500000002</v>
      </c>
      <c r="G23" s="954">
        <v>8000</v>
      </c>
      <c r="H23" s="954">
        <v>1891379</v>
      </c>
      <c r="I23" s="954">
        <v>310000</v>
      </c>
      <c r="J23" s="954">
        <v>0</v>
      </c>
      <c r="K23" s="954">
        <v>0</v>
      </c>
      <c r="L23" s="962">
        <v>4301000</v>
      </c>
    </row>
    <row r="24" spans="1:12" ht="18.95" customHeight="1">
      <c r="A24" s="873"/>
      <c r="B24" s="874"/>
      <c r="C24" s="875"/>
      <c r="D24" s="878" t="s">
        <v>43</v>
      </c>
      <c r="E24" s="961">
        <v>7121041.3699999992</v>
      </c>
      <c r="F24" s="954">
        <v>2249176.7999999998</v>
      </c>
      <c r="G24" s="954">
        <v>1727.69</v>
      </c>
      <c r="H24" s="954">
        <v>996121.93999999983</v>
      </c>
      <c r="I24" s="954">
        <v>0</v>
      </c>
      <c r="J24" s="954">
        <v>0</v>
      </c>
      <c r="K24" s="954">
        <v>0</v>
      </c>
      <c r="L24" s="962">
        <v>3874014.94</v>
      </c>
    </row>
    <row r="25" spans="1:12" ht="18.95" customHeight="1">
      <c r="A25" s="873"/>
      <c r="B25" s="875"/>
      <c r="C25" s="875"/>
      <c r="D25" s="878" t="s">
        <v>44</v>
      </c>
      <c r="E25" s="901">
        <v>0.54008656579446335</v>
      </c>
      <c r="F25" s="835">
        <v>0.31966696986924387</v>
      </c>
      <c r="G25" s="835">
        <v>0.21596124999999999</v>
      </c>
      <c r="H25" s="835">
        <v>0.65106009150326782</v>
      </c>
      <c r="I25" s="835">
        <v>0</v>
      </c>
      <c r="J25" s="835">
        <v>0</v>
      </c>
      <c r="K25" s="835">
        <v>0</v>
      </c>
      <c r="L25" s="902">
        <v>0.90072423622413389</v>
      </c>
    </row>
    <row r="26" spans="1:12" ht="18.95" customHeight="1">
      <c r="A26" s="879"/>
      <c r="B26" s="880"/>
      <c r="C26" s="880"/>
      <c r="D26" s="878" t="s">
        <v>45</v>
      </c>
      <c r="E26" s="903">
        <v>0.51157773907509396</v>
      </c>
      <c r="F26" s="904">
        <v>0.30355782769796563</v>
      </c>
      <c r="G26" s="904">
        <v>0.21596124999999999</v>
      </c>
      <c r="H26" s="904">
        <v>0.52666437556935963</v>
      </c>
      <c r="I26" s="904">
        <v>0</v>
      </c>
      <c r="J26" s="904">
        <v>0</v>
      </c>
      <c r="K26" s="904">
        <v>0</v>
      </c>
      <c r="L26" s="905">
        <v>0.90072423622413389</v>
      </c>
    </row>
    <row r="27" spans="1:12" ht="18.95" customHeight="1">
      <c r="A27" s="873" t="s">
        <v>354</v>
      </c>
      <c r="B27" s="874" t="s">
        <v>47</v>
      </c>
      <c r="C27" s="875" t="s">
        <v>355</v>
      </c>
      <c r="D27" s="876" t="s">
        <v>41</v>
      </c>
      <c r="E27" s="959">
        <v>116372000</v>
      </c>
      <c r="F27" s="954">
        <v>6197000</v>
      </c>
      <c r="G27" s="954">
        <v>1218000</v>
      </c>
      <c r="H27" s="954">
        <v>41825000</v>
      </c>
      <c r="I27" s="954">
        <v>100000</v>
      </c>
      <c r="J27" s="954">
        <v>0</v>
      </c>
      <c r="K27" s="954">
        <v>0</v>
      </c>
      <c r="L27" s="962">
        <v>67032000</v>
      </c>
    </row>
    <row r="28" spans="1:12" ht="18.95" customHeight="1">
      <c r="A28" s="873"/>
      <c r="B28" s="874"/>
      <c r="C28" s="875"/>
      <c r="D28" s="878" t="s">
        <v>42</v>
      </c>
      <c r="E28" s="961">
        <v>139809852.57999998</v>
      </c>
      <c r="F28" s="954">
        <v>6197000</v>
      </c>
      <c r="G28" s="954">
        <v>1312295</v>
      </c>
      <c r="H28" s="954">
        <v>42053489</v>
      </c>
      <c r="I28" s="954">
        <v>350068.57999999996</v>
      </c>
      <c r="J28" s="954">
        <v>0</v>
      </c>
      <c r="K28" s="954">
        <v>0</v>
      </c>
      <c r="L28" s="962">
        <v>89897000</v>
      </c>
    </row>
    <row r="29" spans="1:12" ht="18.95" customHeight="1">
      <c r="A29" s="873"/>
      <c r="B29" s="874"/>
      <c r="C29" s="875"/>
      <c r="D29" s="878" t="s">
        <v>43</v>
      </c>
      <c r="E29" s="961">
        <v>99467734.439999998</v>
      </c>
      <c r="F29" s="954">
        <v>5208900</v>
      </c>
      <c r="G29" s="954">
        <v>818423.96000000008</v>
      </c>
      <c r="H29" s="954">
        <v>30448433.650000002</v>
      </c>
      <c r="I29" s="954">
        <v>254869.07</v>
      </c>
      <c r="J29" s="954">
        <v>0</v>
      </c>
      <c r="K29" s="954">
        <v>0</v>
      </c>
      <c r="L29" s="962">
        <v>62737107.760000005</v>
      </c>
    </row>
    <row r="30" spans="1:12" ht="18.95" customHeight="1">
      <c r="A30" s="877"/>
      <c r="B30" s="875"/>
      <c r="C30" s="875"/>
      <c r="D30" s="878" t="s">
        <v>44</v>
      </c>
      <c r="E30" s="901">
        <v>0.85473940844876772</v>
      </c>
      <c r="F30" s="835">
        <v>0.84055187994190739</v>
      </c>
      <c r="G30" s="835">
        <v>0.67194085385878499</v>
      </c>
      <c r="H30" s="835">
        <v>0.72799602271368802</v>
      </c>
      <c r="I30" s="835">
        <v>2.5486906999999999</v>
      </c>
      <c r="J30" s="835">
        <v>0</v>
      </c>
      <c r="K30" s="835">
        <v>0</v>
      </c>
      <c r="L30" s="902">
        <v>0.93592773242630389</v>
      </c>
    </row>
    <row r="31" spans="1:12" ht="18.95" customHeight="1">
      <c r="A31" s="879"/>
      <c r="B31" s="880"/>
      <c r="C31" s="880"/>
      <c r="D31" s="883" t="s">
        <v>45</v>
      </c>
      <c r="E31" s="903">
        <v>0.71145010601512504</v>
      </c>
      <c r="F31" s="904">
        <v>0.84055187994190739</v>
      </c>
      <c r="G31" s="904">
        <v>0.62365852190246862</v>
      </c>
      <c r="H31" s="904">
        <v>0.72404060576281792</v>
      </c>
      <c r="I31" s="904">
        <v>0.7280546857418625</v>
      </c>
      <c r="J31" s="904">
        <v>0</v>
      </c>
      <c r="K31" s="904">
        <v>0</v>
      </c>
      <c r="L31" s="905">
        <v>0.6978776573189317</v>
      </c>
    </row>
    <row r="32" spans="1:12" ht="18.95" customHeight="1">
      <c r="A32" s="873" t="s">
        <v>356</v>
      </c>
      <c r="B32" s="874" t="s">
        <v>47</v>
      </c>
      <c r="C32" s="875" t="s">
        <v>357</v>
      </c>
      <c r="D32" s="878" t="s">
        <v>41</v>
      </c>
      <c r="E32" s="959">
        <v>1409287000</v>
      </c>
      <c r="F32" s="954">
        <v>409287000</v>
      </c>
      <c r="G32" s="954">
        <v>0</v>
      </c>
      <c r="H32" s="954">
        <v>0</v>
      </c>
      <c r="I32" s="954">
        <v>1000000000</v>
      </c>
      <c r="J32" s="954">
        <v>0</v>
      </c>
      <c r="K32" s="954">
        <v>0</v>
      </c>
      <c r="L32" s="962">
        <v>0</v>
      </c>
    </row>
    <row r="33" spans="1:12" ht="18.95" customHeight="1">
      <c r="A33" s="873"/>
      <c r="B33" s="874"/>
      <c r="C33" s="875"/>
      <c r="D33" s="878" t="s">
        <v>42</v>
      </c>
      <c r="E33" s="961">
        <v>1559252600</v>
      </c>
      <c r="F33" s="954">
        <v>559252600</v>
      </c>
      <c r="G33" s="954">
        <v>0</v>
      </c>
      <c r="H33" s="954">
        <v>0</v>
      </c>
      <c r="I33" s="954">
        <v>1000000000</v>
      </c>
      <c r="J33" s="954">
        <v>0</v>
      </c>
      <c r="K33" s="954">
        <v>0</v>
      </c>
      <c r="L33" s="962">
        <v>0</v>
      </c>
    </row>
    <row r="34" spans="1:12" ht="18.95" customHeight="1">
      <c r="A34" s="873"/>
      <c r="B34" s="874"/>
      <c r="C34" s="875"/>
      <c r="D34" s="878" t="s">
        <v>43</v>
      </c>
      <c r="E34" s="961">
        <v>383726817.5</v>
      </c>
      <c r="F34" s="954">
        <v>383726817.5</v>
      </c>
      <c r="G34" s="954">
        <v>0</v>
      </c>
      <c r="H34" s="954">
        <v>0</v>
      </c>
      <c r="I34" s="954">
        <v>0</v>
      </c>
      <c r="J34" s="954">
        <v>0</v>
      </c>
      <c r="K34" s="954">
        <v>0</v>
      </c>
      <c r="L34" s="962">
        <v>0</v>
      </c>
    </row>
    <row r="35" spans="1:12" ht="18.95" customHeight="1">
      <c r="A35" s="877"/>
      <c r="B35" s="875"/>
      <c r="C35" s="875"/>
      <c r="D35" s="878" t="s">
        <v>44</v>
      </c>
      <c r="E35" s="901">
        <v>0.27228436613691887</v>
      </c>
      <c r="F35" s="835">
        <v>0.93754948850073416</v>
      </c>
      <c r="G35" s="835">
        <v>0</v>
      </c>
      <c r="H35" s="835">
        <v>0</v>
      </c>
      <c r="I35" s="835">
        <v>0</v>
      </c>
      <c r="J35" s="835">
        <v>0</v>
      </c>
      <c r="K35" s="835">
        <v>0</v>
      </c>
      <c r="L35" s="902">
        <v>0</v>
      </c>
    </row>
    <row r="36" spans="1:12" ht="18.95" customHeight="1">
      <c r="A36" s="879"/>
      <c r="B36" s="880"/>
      <c r="C36" s="880"/>
      <c r="D36" s="878" t="s">
        <v>45</v>
      </c>
      <c r="E36" s="903">
        <v>0.24609663469536622</v>
      </c>
      <c r="F36" s="904">
        <v>0.68614221462716485</v>
      </c>
      <c r="G36" s="904">
        <v>0</v>
      </c>
      <c r="H36" s="904">
        <v>0</v>
      </c>
      <c r="I36" s="904">
        <v>0</v>
      </c>
      <c r="J36" s="904">
        <v>0</v>
      </c>
      <c r="K36" s="904">
        <v>0</v>
      </c>
      <c r="L36" s="905">
        <v>0</v>
      </c>
    </row>
    <row r="37" spans="1:12" ht="18.95" customHeight="1">
      <c r="A37" s="873" t="s">
        <v>358</v>
      </c>
      <c r="B37" s="874" t="s">
        <v>47</v>
      </c>
      <c r="C37" s="875" t="s">
        <v>359</v>
      </c>
      <c r="D37" s="876" t="s">
        <v>41</v>
      </c>
      <c r="E37" s="959">
        <v>749580000</v>
      </c>
      <c r="F37" s="954">
        <v>143607000</v>
      </c>
      <c r="G37" s="954">
        <v>154000</v>
      </c>
      <c r="H37" s="954">
        <v>277431000</v>
      </c>
      <c r="I37" s="954">
        <v>215191000</v>
      </c>
      <c r="J37" s="954">
        <v>0</v>
      </c>
      <c r="K37" s="954">
        <v>0</v>
      </c>
      <c r="L37" s="962">
        <v>113197000</v>
      </c>
    </row>
    <row r="38" spans="1:12" ht="18.95" customHeight="1">
      <c r="A38" s="873"/>
      <c r="B38" s="874"/>
      <c r="C38" s="875"/>
      <c r="D38" s="878" t="s">
        <v>42</v>
      </c>
      <c r="E38" s="961">
        <v>913175322</v>
      </c>
      <c r="F38" s="954">
        <v>250302963</v>
      </c>
      <c r="G38" s="954">
        <v>138230</v>
      </c>
      <c r="H38" s="954">
        <v>337877925</v>
      </c>
      <c r="I38" s="954">
        <v>214876639</v>
      </c>
      <c r="J38" s="954">
        <v>0</v>
      </c>
      <c r="K38" s="954">
        <v>0</v>
      </c>
      <c r="L38" s="962">
        <v>109979565</v>
      </c>
    </row>
    <row r="39" spans="1:12" ht="18.95" customHeight="1">
      <c r="A39" s="873"/>
      <c r="B39" s="874"/>
      <c r="C39" s="875"/>
      <c r="D39" s="878" t="s">
        <v>43</v>
      </c>
      <c r="E39" s="961">
        <v>611690180.98000002</v>
      </c>
      <c r="F39" s="954">
        <v>221214532.94999999</v>
      </c>
      <c r="G39" s="954">
        <v>131570.94</v>
      </c>
      <c r="H39" s="954">
        <v>199909969.16</v>
      </c>
      <c r="I39" s="954">
        <v>97737609.540000007</v>
      </c>
      <c r="J39" s="954">
        <v>0</v>
      </c>
      <c r="K39" s="954">
        <v>0</v>
      </c>
      <c r="L39" s="962">
        <v>92696498.390000001</v>
      </c>
    </row>
    <row r="40" spans="1:12" ht="18.95" customHeight="1">
      <c r="A40" s="877"/>
      <c r="B40" s="875"/>
      <c r="C40" s="875"/>
      <c r="D40" s="878" t="s">
        <v>44</v>
      </c>
      <c r="E40" s="901">
        <v>0.81604389255316312</v>
      </c>
      <c r="F40" s="835">
        <v>1.5404160866113767</v>
      </c>
      <c r="G40" s="835">
        <v>0.85435675324675331</v>
      </c>
      <c r="H40" s="835">
        <v>0.72057545537448953</v>
      </c>
      <c r="I40" s="835">
        <v>0.4541900429850691</v>
      </c>
      <c r="J40" s="835">
        <v>0</v>
      </c>
      <c r="K40" s="835">
        <v>0</v>
      </c>
      <c r="L40" s="902">
        <v>0.81889536286297337</v>
      </c>
    </row>
    <row r="41" spans="1:12" ht="18.95" customHeight="1">
      <c r="A41" s="879"/>
      <c r="B41" s="880"/>
      <c r="C41" s="880"/>
      <c r="D41" s="884" t="s">
        <v>45</v>
      </c>
      <c r="E41" s="903">
        <v>0.66984966220977227</v>
      </c>
      <c r="F41" s="904">
        <v>0.88378711261999721</v>
      </c>
      <c r="G41" s="904">
        <v>0.95182623164291402</v>
      </c>
      <c r="H41" s="904">
        <v>0.59166330312937732</v>
      </c>
      <c r="I41" s="904">
        <v>0.45485451557160667</v>
      </c>
      <c r="J41" s="904">
        <v>0</v>
      </c>
      <c r="K41" s="904">
        <v>0</v>
      </c>
      <c r="L41" s="905">
        <v>0.84285201882731575</v>
      </c>
    </row>
    <row r="42" spans="1:12" ht="18.75" customHeight="1">
      <c r="A42" s="885" t="s">
        <v>360</v>
      </c>
      <c r="B42" s="886" t="s">
        <v>47</v>
      </c>
      <c r="C42" s="887" t="s">
        <v>361</v>
      </c>
      <c r="D42" s="888" t="s">
        <v>41</v>
      </c>
      <c r="E42" s="1016">
        <v>0</v>
      </c>
      <c r="F42" s="1015">
        <v>0</v>
      </c>
      <c r="G42" s="1015">
        <v>0</v>
      </c>
      <c r="H42" s="1015">
        <v>0</v>
      </c>
      <c r="I42" s="1015">
        <v>0</v>
      </c>
      <c r="J42" s="1015">
        <v>0</v>
      </c>
      <c r="K42" s="1015">
        <v>0</v>
      </c>
      <c r="L42" s="1018">
        <v>0</v>
      </c>
    </row>
    <row r="43" spans="1:12" ht="18.95" customHeight="1">
      <c r="A43" s="877"/>
      <c r="B43" s="875"/>
      <c r="C43" s="875" t="s">
        <v>362</v>
      </c>
      <c r="D43" s="878" t="s">
        <v>42</v>
      </c>
      <c r="E43" s="1017">
        <v>44495.199999999997</v>
      </c>
      <c r="F43" s="1015">
        <v>0</v>
      </c>
      <c r="G43" s="1015">
        <v>0</v>
      </c>
      <c r="H43" s="1015">
        <v>0</v>
      </c>
      <c r="I43" s="1015">
        <v>44495.199999999997</v>
      </c>
      <c r="J43" s="1015">
        <v>0</v>
      </c>
      <c r="K43" s="1015">
        <v>0</v>
      </c>
      <c r="L43" s="1018">
        <v>0</v>
      </c>
    </row>
    <row r="44" spans="1:12" ht="18.95" customHeight="1">
      <c r="A44" s="877"/>
      <c r="B44" s="875"/>
      <c r="C44" s="875"/>
      <c r="D44" s="878" t="s">
        <v>43</v>
      </c>
      <c r="E44" s="1017">
        <v>0</v>
      </c>
      <c r="F44" s="1015">
        <v>0</v>
      </c>
      <c r="G44" s="1015">
        <v>0</v>
      </c>
      <c r="H44" s="1015">
        <v>0</v>
      </c>
      <c r="I44" s="1015">
        <v>0</v>
      </c>
      <c r="J44" s="1015">
        <v>0</v>
      </c>
      <c r="K44" s="1015">
        <v>0</v>
      </c>
      <c r="L44" s="1018">
        <v>0</v>
      </c>
    </row>
    <row r="45" spans="1:12" ht="18.95" customHeight="1">
      <c r="A45" s="877"/>
      <c r="B45" s="875"/>
      <c r="C45" s="875"/>
      <c r="D45" s="878" t="s">
        <v>44</v>
      </c>
      <c r="E45" s="1010">
        <v>0</v>
      </c>
      <c r="F45" s="1009">
        <v>0</v>
      </c>
      <c r="G45" s="1009">
        <v>0</v>
      </c>
      <c r="H45" s="1009">
        <v>0</v>
      </c>
      <c r="I45" s="1009">
        <v>0</v>
      </c>
      <c r="J45" s="1009">
        <v>0</v>
      </c>
      <c r="K45" s="1009">
        <v>0</v>
      </c>
      <c r="L45" s="1011">
        <v>0</v>
      </c>
    </row>
    <row r="46" spans="1:12" ht="18.95" customHeight="1">
      <c r="A46" s="879"/>
      <c r="B46" s="880"/>
      <c r="C46" s="880"/>
      <c r="D46" s="881" t="s">
        <v>45</v>
      </c>
      <c r="E46" s="1012">
        <v>0</v>
      </c>
      <c r="F46" s="1013">
        <v>0</v>
      </c>
      <c r="G46" s="1013">
        <v>0</v>
      </c>
      <c r="H46" s="1013">
        <v>0</v>
      </c>
      <c r="I46" s="1013">
        <v>0</v>
      </c>
      <c r="J46" s="1013">
        <v>0</v>
      </c>
      <c r="K46" s="1013">
        <v>0</v>
      </c>
      <c r="L46" s="1014">
        <v>0</v>
      </c>
    </row>
    <row r="47" spans="1:12" ht="18.95" customHeight="1">
      <c r="A47" s="873" t="s">
        <v>363</v>
      </c>
      <c r="B47" s="874" t="s">
        <v>47</v>
      </c>
      <c r="C47" s="875" t="s">
        <v>364</v>
      </c>
      <c r="D47" s="889" t="s">
        <v>41</v>
      </c>
      <c r="E47" s="959">
        <v>981301000</v>
      </c>
      <c r="F47" s="954">
        <v>583164000</v>
      </c>
      <c r="G47" s="954">
        <v>210000</v>
      </c>
      <c r="H47" s="954">
        <v>96899000</v>
      </c>
      <c r="I47" s="954">
        <v>301028000</v>
      </c>
      <c r="J47" s="954">
        <v>0</v>
      </c>
      <c r="K47" s="954">
        <v>0</v>
      </c>
      <c r="L47" s="962">
        <v>0</v>
      </c>
    </row>
    <row r="48" spans="1:12" ht="18.95" customHeight="1">
      <c r="A48" s="873"/>
      <c r="B48" s="874"/>
      <c r="C48" s="875"/>
      <c r="D48" s="878" t="s">
        <v>42</v>
      </c>
      <c r="E48" s="961">
        <v>1026611500</v>
      </c>
      <c r="F48" s="954">
        <v>628164000</v>
      </c>
      <c r="G48" s="954">
        <v>234000</v>
      </c>
      <c r="H48" s="954">
        <v>97005525</v>
      </c>
      <c r="I48" s="954">
        <v>301207975</v>
      </c>
      <c r="J48" s="954">
        <v>0</v>
      </c>
      <c r="K48" s="954">
        <v>0</v>
      </c>
      <c r="L48" s="962">
        <v>0</v>
      </c>
    </row>
    <row r="49" spans="1:12" ht="18.95" customHeight="1">
      <c r="A49" s="873"/>
      <c r="B49" s="874"/>
      <c r="C49" s="875"/>
      <c r="D49" s="878" t="s">
        <v>43</v>
      </c>
      <c r="E49" s="961">
        <v>379669141.07999992</v>
      </c>
      <c r="F49" s="954">
        <v>307088139.48000002</v>
      </c>
      <c r="G49" s="954">
        <v>118680.58</v>
      </c>
      <c r="H49" s="954">
        <v>72348138.49999997</v>
      </c>
      <c r="I49" s="954">
        <v>114182.51999999999</v>
      </c>
      <c r="J49" s="954">
        <v>0</v>
      </c>
      <c r="K49" s="954">
        <v>0</v>
      </c>
      <c r="L49" s="962">
        <v>0</v>
      </c>
    </row>
    <row r="50" spans="1:12" ht="18.95" customHeight="1">
      <c r="A50" s="873"/>
      <c r="B50" s="875"/>
      <c r="C50" s="875"/>
      <c r="D50" s="878" t="s">
        <v>44</v>
      </c>
      <c r="E50" s="901">
        <v>0.38690385628874313</v>
      </c>
      <c r="F50" s="835">
        <v>0.52658967199621376</v>
      </c>
      <c r="G50" s="835">
        <v>0.56514561904761906</v>
      </c>
      <c r="H50" s="835">
        <v>0.74663452151208964</v>
      </c>
      <c r="I50" s="835">
        <v>3.7930863574152569E-4</v>
      </c>
      <c r="J50" s="835">
        <v>0</v>
      </c>
      <c r="K50" s="835">
        <v>0</v>
      </c>
      <c r="L50" s="902">
        <v>0</v>
      </c>
    </row>
    <row r="51" spans="1:12" ht="18.95" customHeight="1">
      <c r="A51" s="879"/>
      <c r="B51" s="880"/>
      <c r="C51" s="880"/>
      <c r="D51" s="883" t="s">
        <v>45</v>
      </c>
      <c r="E51" s="903">
        <v>0.36982747717125702</v>
      </c>
      <c r="F51" s="904">
        <v>0.4888661869830172</v>
      </c>
      <c r="G51" s="904">
        <v>0.50718196581196584</v>
      </c>
      <c r="H51" s="904">
        <v>0.74581461726020215</v>
      </c>
      <c r="I51" s="904">
        <v>3.7908199475794087E-4</v>
      </c>
      <c r="J51" s="904">
        <v>0</v>
      </c>
      <c r="K51" s="904">
        <v>0</v>
      </c>
      <c r="L51" s="905">
        <v>0</v>
      </c>
    </row>
    <row r="52" spans="1:12" ht="18.95" customHeight="1">
      <c r="A52" s="873" t="s">
        <v>365</v>
      </c>
      <c r="B52" s="874" t="s">
        <v>47</v>
      </c>
      <c r="C52" s="875" t="s">
        <v>366</v>
      </c>
      <c r="D52" s="876" t="s">
        <v>41</v>
      </c>
      <c r="E52" s="959">
        <v>20219000</v>
      </c>
      <c r="F52" s="954">
        <v>20219000</v>
      </c>
      <c r="G52" s="954">
        <v>0</v>
      </c>
      <c r="H52" s="954">
        <v>0</v>
      </c>
      <c r="I52" s="954">
        <v>0</v>
      </c>
      <c r="J52" s="954">
        <v>0</v>
      </c>
      <c r="K52" s="954">
        <v>0</v>
      </c>
      <c r="L52" s="962">
        <v>0</v>
      </c>
    </row>
    <row r="53" spans="1:12" ht="18.95" customHeight="1">
      <c r="A53" s="873"/>
      <c r="B53" s="874"/>
      <c r="C53" s="875"/>
      <c r="D53" s="878" t="s">
        <v>42</v>
      </c>
      <c r="E53" s="961">
        <v>20219000</v>
      </c>
      <c r="F53" s="954">
        <v>20219000</v>
      </c>
      <c r="G53" s="954">
        <v>0</v>
      </c>
      <c r="H53" s="954">
        <v>0</v>
      </c>
      <c r="I53" s="954">
        <v>0</v>
      </c>
      <c r="J53" s="954">
        <v>0</v>
      </c>
      <c r="K53" s="954">
        <v>0</v>
      </c>
      <c r="L53" s="962">
        <v>0</v>
      </c>
    </row>
    <row r="54" spans="1:12" ht="18.95" customHeight="1">
      <c r="A54" s="873"/>
      <c r="B54" s="874"/>
      <c r="C54" s="875"/>
      <c r="D54" s="878" t="s">
        <v>43</v>
      </c>
      <c r="E54" s="961">
        <v>8701562</v>
      </c>
      <c r="F54" s="954">
        <v>8701562</v>
      </c>
      <c r="G54" s="954">
        <v>0</v>
      </c>
      <c r="H54" s="954">
        <v>0</v>
      </c>
      <c r="I54" s="954">
        <v>0</v>
      </c>
      <c r="J54" s="954">
        <v>0</v>
      </c>
      <c r="K54" s="954">
        <v>0</v>
      </c>
      <c r="L54" s="962">
        <v>0</v>
      </c>
    </row>
    <row r="55" spans="1:12" ht="18.95" customHeight="1">
      <c r="A55" s="877"/>
      <c r="B55" s="875"/>
      <c r="C55" s="875"/>
      <c r="D55" s="878" t="s">
        <v>44</v>
      </c>
      <c r="E55" s="901">
        <v>0.43036559671596025</v>
      </c>
      <c r="F55" s="835">
        <v>0.43036559671596025</v>
      </c>
      <c r="G55" s="835">
        <v>0</v>
      </c>
      <c r="H55" s="835">
        <v>0</v>
      </c>
      <c r="I55" s="835">
        <v>0</v>
      </c>
      <c r="J55" s="835">
        <v>0</v>
      </c>
      <c r="K55" s="835">
        <v>0</v>
      </c>
      <c r="L55" s="902">
        <v>0</v>
      </c>
    </row>
    <row r="56" spans="1:12" ht="18.95" customHeight="1">
      <c r="A56" s="879"/>
      <c r="B56" s="880"/>
      <c r="C56" s="880"/>
      <c r="D56" s="883" t="s">
        <v>45</v>
      </c>
      <c r="E56" s="903">
        <v>0.43036559671596025</v>
      </c>
      <c r="F56" s="904">
        <v>0.43036559671596025</v>
      </c>
      <c r="G56" s="904">
        <v>0</v>
      </c>
      <c r="H56" s="904">
        <v>0</v>
      </c>
      <c r="I56" s="904">
        <v>0</v>
      </c>
      <c r="J56" s="904">
        <v>0</v>
      </c>
      <c r="K56" s="904">
        <v>0</v>
      </c>
      <c r="L56" s="905">
        <v>0</v>
      </c>
    </row>
    <row r="57" spans="1:12" ht="18.95" customHeight="1">
      <c r="A57" s="873" t="s">
        <v>367</v>
      </c>
      <c r="B57" s="874" t="s">
        <v>47</v>
      </c>
      <c r="C57" s="875" t="s">
        <v>368</v>
      </c>
      <c r="D57" s="878" t="s">
        <v>41</v>
      </c>
      <c r="E57" s="959">
        <v>18976350000</v>
      </c>
      <c r="F57" s="954">
        <v>10207497000</v>
      </c>
      <c r="G57" s="954">
        <v>14026000</v>
      </c>
      <c r="H57" s="954">
        <v>4121864000</v>
      </c>
      <c r="I57" s="954">
        <v>3590486000</v>
      </c>
      <c r="J57" s="954">
        <v>0</v>
      </c>
      <c r="K57" s="954">
        <v>0</v>
      </c>
      <c r="L57" s="962">
        <v>1042477000</v>
      </c>
    </row>
    <row r="58" spans="1:12" ht="18.95" customHeight="1">
      <c r="A58" s="873"/>
      <c r="B58" s="874"/>
      <c r="C58" s="875"/>
      <c r="D58" s="878" t="s">
        <v>42</v>
      </c>
      <c r="E58" s="961">
        <v>20245565499.550003</v>
      </c>
      <c r="F58" s="954">
        <v>10474553868.360001</v>
      </c>
      <c r="G58" s="954">
        <v>15845280</v>
      </c>
      <c r="H58" s="954">
        <v>4187982642.0999999</v>
      </c>
      <c r="I58" s="954">
        <v>4183824855.0900002</v>
      </c>
      <c r="J58" s="954">
        <v>0</v>
      </c>
      <c r="K58" s="954">
        <v>0</v>
      </c>
      <c r="L58" s="962">
        <v>1383358854</v>
      </c>
    </row>
    <row r="59" spans="1:12" ht="18.95" customHeight="1">
      <c r="A59" s="873"/>
      <c r="B59" s="874"/>
      <c r="C59" s="875"/>
      <c r="D59" s="878" t="s">
        <v>43</v>
      </c>
      <c r="E59" s="961">
        <v>6519500912.750001</v>
      </c>
      <c r="F59" s="954">
        <v>1289331027.8499999</v>
      </c>
      <c r="G59" s="954">
        <v>10653084.42</v>
      </c>
      <c r="H59" s="954">
        <v>2822267027.900001</v>
      </c>
      <c r="I59" s="954">
        <v>1406037468.46</v>
      </c>
      <c r="J59" s="954">
        <v>0</v>
      </c>
      <c r="K59" s="954">
        <v>0</v>
      </c>
      <c r="L59" s="962">
        <v>991212304.12</v>
      </c>
    </row>
    <row r="60" spans="1:12" ht="18.95" customHeight="1">
      <c r="A60" s="877"/>
      <c r="B60" s="875"/>
      <c r="C60" s="875"/>
      <c r="D60" s="878" t="s">
        <v>44</v>
      </c>
      <c r="E60" s="901">
        <v>0.34355926786500041</v>
      </c>
      <c r="F60" s="835">
        <v>0.12631216329037373</v>
      </c>
      <c r="G60" s="835">
        <v>0.75952405675174672</v>
      </c>
      <c r="H60" s="835">
        <v>0.68470648907872778</v>
      </c>
      <c r="I60" s="835">
        <v>0.39160087755807987</v>
      </c>
      <c r="J60" s="835">
        <v>0</v>
      </c>
      <c r="K60" s="835">
        <v>0</v>
      </c>
      <c r="L60" s="902">
        <v>0.95082414683489425</v>
      </c>
    </row>
    <row r="61" spans="1:12" ht="18.95" customHeight="1">
      <c r="A61" s="879"/>
      <c r="B61" s="880"/>
      <c r="C61" s="880"/>
      <c r="D61" s="878" t="s">
        <v>45</v>
      </c>
      <c r="E61" s="903">
        <v>0.32202118102825578</v>
      </c>
      <c r="F61" s="904">
        <v>0.1230917367988934</v>
      </c>
      <c r="G61" s="904">
        <v>0.6723191019660113</v>
      </c>
      <c r="H61" s="904">
        <v>0.67389654377478947</v>
      </c>
      <c r="I61" s="904">
        <v>0.33606508808547009</v>
      </c>
      <c r="J61" s="904">
        <v>0</v>
      </c>
      <c r="K61" s="904">
        <v>0</v>
      </c>
      <c r="L61" s="905">
        <v>0.71652579607518097</v>
      </c>
    </row>
    <row r="62" spans="1:12" ht="18.95" customHeight="1">
      <c r="A62" s="873" t="s">
        <v>369</v>
      </c>
      <c r="B62" s="874" t="s">
        <v>47</v>
      </c>
      <c r="C62" s="875" t="s">
        <v>132</v>
      </c>
      <c r="D62" s="876" t="s">
        <v>41</v>
      </c>
      <c r="E62" s="959">
        <v>69772000</v>
      </c>
      <c r="F62" s="954">
        <v>65072000</v>
      </c>
      <c r="G62" s="954">
        <v>10000</v>
      </c>
      <c r="H62" s="954">
        <v>3390000</v>
      </c>
      <c r="I62" s="954">
        <v>1300000</v>
      </c>
      <c r="J62" s="954">
        <v>0</v>
      </c>
      <c r="K62" s="954">
        <v>0</v>
      </c>
      <c r="L62" s="962">
        <v>0</v>
      </c>
    </row>
    <row r="63" spans="1:12" ht="18.95" customHeight="1">
      <c r="A63" s="873"/>
      <c r="B63" s="874"/>
      <c r="C63" s="875"/>
      <c r="D63" s="878" t="s">
        <v>42</v>
      </c>
      <c r="E63" s="961">
        <v>70516804</v>
      </c>
      <c r="F63" s="954">
        <v>65283133</v>
      </c>
      <c r="G63" s="954">
        <v>10000</v>
      </c>
      <c r="H63" s="954">
        <v>3189947</v>
      </c>
      <c r="I63" s="954">
        <v>1989430</v>
      </c>
      <c r="J63" s="954">
        <v>0</v>
      </c>
      <c r="K63" s="954">
        <v>0</v>
      </c>
      <c r="L63" s="962">
        <v>44294</v>
      </c>
    </row>
    <row r="64" spans="1:12" ht="18.95" customHeight="1">
      <c r="A64" s="873"/>
      <c r="B64" s="874"/>
      <c r="C64" s="875"/>
      <c r="D64" s="878" t="s">
        <v>43</v>
      </c>
      <c r="E64" s="961">
        <v>56599635.330000006</v>
      </c>
      <c r="F64" s="954">
        <v>54490522.780000001</v>
      </c>
      <c r="G64" s="954">
        <v>2739.84</v>
      </c>
      <c r="H64" s="954">
        <v>2063663.07</v>
      </c>
      <c r="I64" s="954">
        <v>12595.2</v>
      </c>
      <c r="J64" s="954">
        <v>0</v>
      </c>
      <c r="K64" s="954">
        <v>0</v>
      </c>
      <c r="L64" s="962">
        <v>30114.440000000002</v>
      </c>
    </row>
    <row r="65" spans="1:12" ht="18.95" customHeight="1">
      <c r="A65" s="877"/>
      <c r="B65" s="875"/>
      <c r="C65" s="875"/>
      <c r="D65" s="878" t="s">
        <v>44</v>
      </c>
      <c r="E65" s="901">
        <v>0.81120844077853593</v>
      </c>
      <c r="F65" s="835">
        <v>0.83738816664617655</v>
      </c>
      <c r="G65" s="835">
        <v>0.27398400000000001</v>
      </c>
      <c r="H65" s="835">
        <v>0.60875016814159288</v>
      </c>
      <c r="I65" s="835">
        <v>9.6886153846153858E-3</v>
      </c>
      <c r="J65" s="835">
        <v>0</v>
      </c>
      <c r="K65" s="835">
        <v>0</v>
      </c>
      <c r="L65" s="902">
        <v>0</v>
      </c>
    </row>
    <row r="66" spans="1:12" ht="18.95" customHeight="1">
      <c r="A66" s="879"/>
      <c r="B66" s="880"/>
      <c r="C66" s="880"/>
      <c r="D66" s="883" t="s">
        <v>45</v>
      </c>
      <c r="E66" s="903">
        <v>0.80264039377054019</v>
      </c>
      <c r="F66" s="904">
        <v>0.83467995906385195</v>
      </c>
      <c r="G66" s="904">
        <v>0.27398400000000001</v>
      </c>
      <c r="H66" s="904">
        <v>0.64692707120212345</v>
      </c>
      <c r="I66" s="904">
        <v>6.33105965025158E-3</v>
      </c>
      <c r="J66" s="904">
        <v>0</v>
      </c>
      <c r="K66" s="904">
        <v>0</v>
      </c>
      <c r="L66" s="905">
        <v>0.67987628121190236</v>
      </c>
    </row>
    <row r="67" spans="1:12" ht="18.95" customHeight="1">
      <c r="A67" s="873" t="s">
        <v>370</v>
      </c>
      <c r="B67" s="874" t="s">
        <v>47</v>
      </c>
      <c r="C67" s="875" t="s">
        <v>371</v>
      </c>
      <c r="D67" s="876" t="s">
        <v>41</v>
      </c>
      <c r="E67" s="959">
        <v>476360000</v>
      </c>
      <c r="F67" s="954">
        <v>400721000</v>
      </c>
      <c r="G67" s="954">
        <v>331000</v>
      </c>
      <c r="H67" s="954">
        <v>15169000</v>
      </c>
      <c r="I67" s="954">
        <v>60139000</v>
      </c>
      <c r="J67" s="954">
        <v>0</v>
      </c>
      <c r="K67" s="954">
        <v>0</v>
      </c>
      <c r="L67" s="962">
        <v>0</v>
      </c>
    </row>
    <row r="68" spans="1:12" ht="18.95" customHeight="1">
      <c r="A68" s="873"/>
      <c r="B68" s="874"/>
      <c r="C68" s="875"/>
      <c r="D68" s="878" t="s">
        <v>42</v>
      </c>
      <c r="E68" s="961">
        <v>950142517.23000002</v>
      </c>
      <c r="F68" s="954">
        <v>829591546.3900001</v>
      </c>
      <c r="G68" s="954">
        <v>331000</v>
      </c>
      <c r="H68" s="954">
        <v>52193857.800000004</v>
      </c>
      <c r="I68" s="954">
        <v>68026113.039999992</v>
      </c>
      <c r="J68" s="954">
        <v>0</v>
      </c>
      <c r="K68" s="954">
        <v>0</v>
      </c>
      <c r="L68" s="962">
        <v>0</v>
      </c>
    </row>
    <row r="69" spans="1:12" ht="18.95" customHeight="1">
      <c r="A69" s="873"/>
      <c r="B69" s="874"/>
      <c r="C69" s="875"/>
      <c r="D69" s="878" t="s">
        <v>43</v>
      </c>
      <c r="E69" s="961">
        <v>724539601.94999993</v>
      </c>
      <c r="F69" s="954">
        <v>679090703.69000006</v>
      </c>
      <c r="G69" s="954">
        <v>86364.29</v>
      </c>
      <c r="H69" s="954">
        <v>43644084.160000011</v>
      </c>
      <c r="I69" s="954">
        <v>1718449.81</v>
      </c>
      <c r="J69" s="954">
        <v>0</v>
      </c>
      <c r="K69" s="954">
        <v>0</v>
      </c>
      <c r="L69" s="962">
        <v>0</v>
      </c>
    </row>
    <row r="70" spans="1:12" ht="18.95" customHeight="1">
      <c r="A70" s="877"/>
      <c r="B70" s="875"/>
      <c r="C70" s="875"/>
      <c r="D70" s="878" t="s">
        <v>44</v>
      </c>
      <c r="E70" s="901">
        <v>1.520991691052985</v>
      </c>
      <c r="F70" s="835">
        <v>1.694672112741783</v>
      </c>
      <c r="G70" s="835">
        <v>0.26091930513595163</v>
      </c>
      <c r="H70" s="835">
        <v>2.8771892781330353</v>
      </c>
      <c r="I70" s="835">
        <v>2.8574632268577795E-2</v>
      </c>
      <c r="J70" s="835">
        <v>0</v>
      </c>
      <c r="K70" s="835">
        <v>0</v>
      </c>
      <c r="L70" s="902">
        <v>0</v>
      </c>
    </row>
    <row r="71" spans="1:12" ht="18.95" customHeight="1">
      <c r="A71" s="879"/>
      <c r="B71" s="880"/>
      <c r="C71" s="880"/>
      <c r="D71" s="881" t="s">
        <v>45</v>
      </c>
      <c r="E71" s="903">
        <v>0.76255886754998392</v>
      </c>
      <c r="F71" s="904">
        <v>0.8185844065613852</v>
      </c>
      <c r="G71" s="904">
        <v>0.26091930513595163</v>
      </c>
      <c r="H71" s="904">
        <v>0.83619195820394043</v>
      </c>
      <c r="I71" s="904">
        <v>2.5261619886903366E-2</v>
      </c>
      <c r="J71" s="904">
        <v>0</v>
      </c>
      <c r="K71" s="904">
        <v>0</v>
      </c>
      <c r="L71" s="905">
        <v>0</v>
      </c>
    </row>
    <row r="72" spans="1:12" ht="18.95" customHeight="1">
      <c r="A72" s="890" t="s">
        <v>372</v>
      </c>
      <c r="B72" s="886" t="s">
        <v>47</v>
      </c>
      <c r="C72" s="891" t="s">
        <v>373</v>
      </c>
      <c r="D72" s="888" t="s">
        <v>41</v>
      </c>
      <c r="E72" s="959">
        <v>533093000</v>
      </c>
      <c r="F72" s="954">
        <v>368961000</v>
      </c>
      <c r="G72" s="954">
        <v>237000</v>
      </c>
      <c r="H72" s="954">
        <v>137861000</v>
      </c>
      <c r="I72" s="954">
        <v>9147000</v>
      </c>
      <c r="J72" s="954">
        <v>0</v>
      </c>
      <c r="K72" s="954">
        <v>0</v>
      </c>
      <c r="L72" s="962">
        <v>16887000</v>
      </c>
    </row>
    <row r="73" spans="1:12" ht="18.95" customHeight="1">
      <c r="A73" s="873"/>
      <c r="B73" s="874"/>
      <c r="C73" s="875"/>
      <c r="D73" s="878" t="s">
        <v>42</v>
      </c>
      <c r="E73" s="961">
        <v>553684514.50999999</v>
      </c>
      <c r="F73" s="954">
        <v>374367480.04000002</v>
      </c>
      <c r="G73" s="954">
        <v>274016</v>
      </c>
      <c r="H73" s="954">
        <v>147113558.27999997</v>
      </c>
      <c r="I73" s="954">
        <v>13565587.189999999</v>
      </c>
      <c r="J73" s="954">
        <v>0</v>
      </c>
      <c r="K73" s="954">
        <v>0</v>
      </c>
      <c r="L73" s="962">
        <v>18363873</v>
      </c>
    </row>
    <row r="74" spans="1:12" ht="18.95" customHeight="1">
      <c r="A74" s="873"/>
      <c r="B74" s="874"/>
      <c r="C74" s="875"/>
      <c r="D74" s="878" t="s">
        <v>43</v>
      </c>
      <c r="E74" s="961">
        <v>393475774.87999988</v>
      </c>
      <c r="F74" s="954">
        <v>278023221.31000006</v>
      </c>
      <c r="G74" s="954">
        <v>136878.16000000003</v>
      </c>
      <c r="H74" s="954">
        <v>97973488.409999818</v>
      </c>
      <c r="I74" s="954">
        <v>5048351.9300000006</v>
      </c>
      <c r="J74" s="954">
        <v>0</v>
      </c>
      <c r="K74" s="954">
        <v>0</v>
      </c>
      <c r="L74" s="962">
        <v>12293835.069999993</v>
      </c>
    </row>
    <row r="75" spans="1:12" ht="18.95" customHeight="1">
      <c r="A75" s="877"/>
      <c r="B75" s="875"/>
      <c r="C75" s="875" t="s">
        <v>4</v>
      </c>
      <c r="D75" s="878" t="s">
        <v>44</v>
      </c>
      <c r="E75" s="901">
        <v>0.73809968407013382</v>
      </c>
      <c r="F75" s="835">
        <v>0.75353010564802259</v>
      </c>
      <c r="G75" s="835">
        <v>0.57754497890295375</v>
      </c>
      <c r="H75" s="835">
        <v>0.71066863297088967</v>
      </c>
      <c r="I75" s="835">
        <v>0.55191340658139287</v>
      </c>
      <c r="J75" s="835">
        <v>0</v>
      </c>
      <c r="K75" s="835">
        <v>0</v>
      </c>
      <c r="L75" s="902">
        <v>0.72800586664297939</v>
      </c>
    </row>
    <row r="76" spans="1:12" ht="18.95" customHeight="1">
      <c r="A76" s="879"/>
      <c r="B76" s="880"/>
      <c r="C76" s="880"/>
      <c r="D76" s="884" t="s">
        <v>45</v>
      </c>
      <c r="E76" s="903">
        <v>0.71064977359574211</v>
      </c>
      <c r="F76" s="904">
        <v>0.74264789580626533</v>
      </c>
      <c r="G76" s="904">
        <v>0.49952615905640557</v>
      </c>
      <c r="H76" s="904">
        <v>0.66597184892726013</v>
      </c>
      <c r="I76" s="904">
        <v>0.37214400374216317</v>
      </c>
      <c r="J76" s="904">
        <v>0</v>
      </c>
      <c r="K76" s="904">
        <v>0</v>
      </c>
      <c r="L76" s="905">
        <v>0.66945763946418013</v>
      </c>
    </row>
    <row r="77" spans="1:12" ht="18.95" customHeight="1">
      <c r="A77" s="873" t="s">
        <v>374</v>
      </c>
      <c r="B77" s="874" t="s">
        <v>47</v>
      </c>
      <c r="C77" s="875" t="s">
        <v>375</v>
      </c>
      <c r="D77" s="889" t="s">
        <v>41</v>
      </c>
      <c r="E77" s="959">
        <v>25105000</v>
      </c>
      <c r="F77" s="954">
        <v>0</v>
      </c>
      <c r="G77" s="954">
        <v>37000</v>
      </c>
      <c r="H77" s="954">
        <v>23085000</v>
      </c>
      <c r="I77" s="954">
        <v>950000</v>
      </c>
      <c r="J77" s="954">
        <v>0</v>
      </c>
      <c r="K77" s="954">
        <v>0</v>
      </c>
      <c r="L77" s="962">
        <v>1033000</v>
      </c>
    </row>
    <row r="78" spans="1:12" ht="18.95" customHeight="1">
      <c r="A78" s="873"/>
      <c r="B78" s="874"/>
      <c r="C78" s="875"/>
      <c r="D78" s="878" t="s">
        <v>42</v>
      </c>
      <c r="E78" s="961">
        <v>25162022</v>
      </c>
      <c r="F78" s="954">
        <v>0</v>
      </c>
      <c r="G78" s="954">
        <v>37000</v>
      </c>
      <c r="H78" s="954">
        <v>23085000</v>
      </c>
      <c r="I78" s="954">
        <v>950000</v>
      </c>
      <c r="J78" s="954">
        <v>0</v>
      </c>
      <c r="K78" s="954">
        <v>0</v>
      </c>
      <c r="L78" s="962">
        <v>1090022</v>
      </c>
    </row>
    <row r="79" spans="1:12" ht="18.95" customHeight="1">
      <c r="A79" s="873"/>
      <c r="B79" s="874"/>
      <c r="C79" s="875"/>
      <c r="D79" s="878" t="s">
        <v>43</v>
      </c>
      <c r="E79" s="961">
        <v>17883301.300000001</v>
      </c>
      <c r="F79" s="954">
        <v>0</v>
      </c>
      <c r="G79" s="954">
        <v>15355.88</v>
      </c>
      <c r="H79" s="954">
        <v>17082017.990000002</v>
      </c>
      <c r="I79" s="954">
        <v>0</v>
      </c>
      <c r="J79" s="954">
        <v>0</v>
      </c>
      <c r="K79" s="954">
        <v>0</v>
      </c>
      <c r="L79" s="962">
        <v>785927.43</v>
      </c>
    </row>
    <row r="80" spans="1:12" ht="18.95" customHeight="1">
      <c r="A80" s="877"/>
      <c r="B80" s="875"/>
      <c r="C80" s="875"/>
      <c r="D80" s="878" t="s">
        <v>44</v>
      </c>
      <c r="E80" s="901">
        <v>0.71234022306313483</v>
      </c>
      <c r="F80" s="835">
        <v>0</v>
      </c>
      <c r="G80" s="835">
        <v>0.41502378378378374</v>
      </c>
      <c r="H80" s="835">
        <v>0.73996179293913811</v>
      </c>
      <c r="I80" s="835">
        <v>0</v>
      </c>
      <c r="J80" s="835">
        <v>0</v>
      </c>
      <c r="K80" s="835">
        <v>0</v>
      </c>
      <c r="L80" s="902">
        <v>0.76082035818005811</v>
      </c>
    </row>
    <row r="81" spans="1:12" ht="18.95" customHeight="1">
      <c r="A81" s="879"/>
      <c r="B81" s="880"/>
      <c r="C81" s="880"/>
      <c r="D81" s="878" t="s">
        <v>45</v>
      </c>
      <c r="E81" s="903">
        <v>0.71072592258285128</v>
      </c>
      <c r="F81" s="904">
        <v>0</v>
      </c>
      <c r="G81" s="904">
        <v>0.41502378378378374</v>
      </c>
      <c r="H81" s="904">
        <v>0.73996179293913811</v>
      </c>
      <c r="I81" s="904">
        <v>0</v>
      </c>
      <c r="J81" s="904">
        <v>0</v>
      </c>
      <c r="K81" s="904">
        <v>0</v>
      </c>
      <c r="L81" s="905">
        <v>0.72101978675659761</v>
      </c>
    </row>
    <row r="82" spans="1:12" ht="18.95" customHeight="1">
      <c r="A82" s="873" t="s">
        <v>376</v>
      </c>
      <c r="B82" s="874" t="s">
        <v>47</v>
      </c>
      <c r="C82" s="875" t="s">
        <v>710</v>
      </c>
      <c r="D82" s="876" t="s">
        <v>41</v>
      </c>
      <c r="E82" s="959">
        <v>26723025000</v>
      </c>
      <c r="F82" s="954">
        <v>24645177000</v>
      </c>
      <c r="G82" s="954">
        <v>70515000</v>
      </c>
      <c r="H82" s="954">
        <v>873634000</v>
      </c>
      <c r="I82" s="954">
        <v>819096000</v>
      </c>
      <c r="J82" s="954">
        <v>0</v>
      </c>
      <c r="K82" s="954">
        <v>0</v>
      </c>
      <c r="L82" s="962">
        <v>314603000</v>
      </c>
    </row>
    <row r="83" spans="1:12" ht="18.95" customHeight="1">
      <c r="A83" s="873"/>
      <c r="B83" s="874"/>
      <c r="C83" s="875"/>
      <c r="D83" s="878" t="s">
        <v>42</v>
      </c>
      <c r="E83" s="961">
        <v>27554194421</v>
      </c>
      <c r="F83" s="954">
        <v>25202517973</v>
      </c>
      <c r="G83" s="954">
        <v>69991720</v>
      </c>
      <c r="H83" s="954">
        <v>989965657</v>
      </c>
      <c r="I83" s="954">
        <v>931420379</v>
      </c>
      <c r="J83" s="954">
        <v>0</v>
      </c>
      <c r="K83" s="954">
        <v>0</v>
      </c>
      <c r="L83" s="962">
        <v>360298692</v>
      </c>
    </row>
    <row r="84" spans="1:12" ht="18.95" customHeight="1">
      <c r="A84" s="873"/>
      <c r="B84" s="874"/>
      <c r="C84" s="875"/>
      <c r="D84" s="878" t="s">
        <v>43</v>
      </c>
      <c r="E84" s="961">
        <v>21391819381.560001</v>
      </c>
      <c r="F84" s="954">
        <v>20007456435.410004</v>
      </c>
      <c r="G84" s="954">
        <v>55749230.769999996</v>
      </c>
      <c r="H84" s="954">
        <v>702753559.31999993</v>
      </c>
      <c r="I84" s="954">
        <v>347777574.25999999</v>
      </c>
      <c r="J84" s="954">
        <v>0</v>
      </c>
      <c r="K84" s="954">
        <v>0</v>
      </c>
      <c r="L84" s="962">
        <v>278082581.80000001</v>
      </c>
    </row>
    <row r="85" spans="1:12" ht="18.95" customHeight="1">
      <c r="A85" s="877"/>
      <c r="B85" s="875"/>
      <c r="C85" s="875"/>
      <c r="D85" s="878" t="s">
        <v>44</v>
      </c>
      <c r="E85" s="901">
        <v>0.80050141709480871</v>
      </c>
      <c r="F85" s="835">
        <v>0.81182035882355419</v>
      </c>
      <c r="G85" s="835">
        <v>0.7906010177976317</v>
      </c>
      <c r="H85" s="835">
        <v>0.8044027124860067</v>
      </c>
      <c r="I85" s="835">
        <v>0.42458707436002618</v>
      </c>
      <c r="J85" s="835">
        <v>0</v>
      </c>
      <c r="K85" s="835">
        <v>0</v>
      </c>
      <c r="L85" s="902">
        <v>0.88391586157792523</v>
      </c>
    </row>
    <row r="86" spans="1:12" ht="18.95" customHeight="1">
      <c r="A86" s="879"/>
      <c r="B86" s="880"/>
      <c r="C86" s="880"/>
      <c r="D86" s="883" t="s">
        <v>45</v>
      </c>
      <c r="E86" s="903">
        <v>0.77635437475379643</v>
      </c>
      <c r="F86" s="904">
        <v>0.79386736106465328</v>
      </c>
      <c r="G86" s="904">
        <v>0.79651179839558162</v>
      </c>
      <c r="H86" s="904">
        <v>0.70987670567242711</v>
      </c>
      <c r="I86" s="904">
        <v>0.37338411538019395</v>
      </c>
      <c r="J86" s="904">
        <v>0</v>
      </c>
      <c r="K86" s="904">
        <v>0</v>
      </c>
      <c r="L86" s="905">
        <v>0.77181124432169745</v>
      </c>
    </row>
    <row r="87" spans="1:12" ht="18.95" customHeight="1">
      <c r="A87" s="873" t="s">
        <v>377</v>
      </c>
      <c r="B87" s="874" t="s">
        <v>47</v>
      </c>
      <c r="C87" s="875" t="s">
        <v>83</v>
      </c>
      <c r="D87" s="878" t="s">
        <v>41</v>
      </c>
      <c r="E87" s="959">
        <v>17202263000</v>
      </c>
      <c r="F87" s="954">
        <v>1007275000</v>
      </c>
      <c r="G87" s="954">
        <v>399637000</v>
      </c>
      <c r="H87" s="954">
        <v>14390703000</v>
      </c>
      <c r="I87" s="954">
        <v>519364000</v>
      </c>
      <c r="J87" s="954">
        <v>0</v>
      </c>
      <c r="K87" s="954">
        <v>0</v>
      </c>
      <c r="L87" s="962">
        <v>885284000</v>
      </c>
    </row>
    <row r="88" spans="1:12" ht="18.95" customHeight="1">
      <c r="A88" s="873"/>
      <c r="B88" s="874"/>
      <c r="C88" s="875"/>
      <c r="D88" s="878" t="s">
        <v>42</v>
      </c>
      <c r="E88" s="961">
        <v>18678908094.050007</v>
      </c>
      <c r="F88" s="954">
        <v>1237680520.3200002</v>
      </c>
      <c r="G88" s="954">
        <v>406734847.06999999</v>
      </c>
      <c r="H88" s="954">
        <v>15060718023.060007</v>
      </c>
      <c r="I88" s="954">
        <v>936332367.72999978</v>
      </c>
      <c r="J88" s="954">
        <v>0</v>
      </c>
      <c r="K88" s="954">
        <v>0</v>
      </c>
      <c r="L88" s="962">
        <v>1037442335.8699999</v>
      </c>
    </row>
    <row r="89" spans="1:12" ht="18.95" customHeight="1">
      <c r="A89" s="873"/>
      <c r="B89" s="874"/>
      <c r="C89" s="875"/>
      <c r="D89" s="878" t="s">
        <v>43</v>
      </c>
      <c r="E89" s="961">
        <v>13258586138.770025</v>
      </c>
      <c r="F89" s="954">
        <v>1003089743.6800003</v>
      </c>
      <c r="G89" s="954">
        <v>290496073.05000001</v>
      </c>
      <c r="H89" s="954">
        <v>11059178837.920025</v>
      </c>
      <c r="I89" s="954">
        <v>251472079.75000009</v>
      </c>
      <c r="J89" s="954">
        <v>0</v>
      </c>
      <c r="K89" s="954">
        <v>0</v>
      </c>
      <c r="L89" s="962">
        <v>654349404.37000084</v>
      </c>
    </row>
    <row r="90" spans="1:12" ht="18.95" customHeight="1">
      <c r="A90" s="873"/>
      <c r="B90" s="875"/>
      <c r="C90" s="875"/>
      <c r="D90" s="878" t="s">
        <v>44</v>
      </c>
      <c r="E90" s="901">
        <v>0.77074662436971375</v>
      </c>
      <c r="F90" s="835">
        <v>0.99584497151224871</v>
      </c>
      <c r="G90" s="835">
        <v>0.72689984423364207</v>
      </c>
      <c r="H90" s="835">
        <v>0.76849468979521185</v>
      </c>
      <c r="I90" s="835">
        <v>0.48419235786461923</v>
      </c>
      <c r="J90" s="835">
        <v>0</v>
      </c>
      <c r="K90" s="835">
        <v>0</v>
      </c>
      <c r="L90" s="902">
        <v>0.73914066488268271</v>
      </c>
    </row>
    <row r="91" spans="1:12" ht="18.95" customHeight="1">
      <c r="A91" s="879"/>
      <c r="B91" s="880"/>
      <c r="C91" s="880"/>
      <c r="D91" s="881" t="s">
        <v>45</v>
      </c>
      <c r="E91" s="903">
        <v>0.70981590958164331</v>
      </c>
      <c r="F91" s="904">
        <v>0.81045934488865767</v>
      </c>
      <c r="G91" s="904">
        <v>0.7142148629325703</v>
      </c>
      <c r="H91" s="904">
        <v>0.73430621441732846</v>
      </c>
      <c r="I91" s="904">
        <v>0.26857138385556101</v>
      </c>
      <c r="J91" s="904">
        <v>0</v>
      </c>
      <c r="K91" s="904">
        <v>0</v>
      </c>
      <c r="L91" s="905">
        <v>0.63073327716211136</v>
      </c>
    </row>
    <row r="92" spans="1:12" ht="18.95" customHeight="1">
      <c r="A92" s="873" t="s">
        <v>378</v>
      </c>
      <c r="B92" s="874" t="s">
        <v>47</v>
      </c>
      <c r="C92" s="875" t="s">
        <v>379</v>
      </c>
      <c r="D92" s="876" t="s">
        <v>41</v>
      </c>
      <c r="E92" s="959">
        <v>2862076000</v>
      </c>
      <c r="F92" s="954">
        <v>8050000</v>
      </c>
      <c r="G92" s="954">
        <v>139526000</v>
      </c>
      <c r="H92" s="954">
        <v>2522026000</v>
      </c>
      <c r="I92" s="954">
        <v>192463000</v>
      </c>
      <c r="J92" s="954">
        <v>0</v>
      </c>
      <c r="K92" s="954">
        <v>0</v>
      </c>
      <c r="L92" s="962">
        <v>11000</v>
      </c>
    </row>
    <row r="93" spans="1:12" ht="18.95" customHeight="1">
      <c r="A93" s="873"/>
      <c r="B93" s="874"/>
      <c r="C93" s="875" t="s">
        <v>380</v>
      </c>
      <c r="D93" s="878" t="s">
        <v>42</v>
      </c>
      <c r="E93" s="961">
        <v>2870548685</v>
      </c>
      <c r="F93" s="954">
        <v>12134534</v>
      </c>
      <c r="G93" s="954">
        <v>140428511</v>
      </c>
      <c r="H93" s="954">
        <v>2528261608</v>
      </c>
      <c r="I93" s="954">
        <v>189713032</v>
      </c>
      <c r="J93" s="954">
        <v>0</v>
      </c>
      <c r="K93" s="954">
        <v>0</v>
      </c>
      <c r="L93" s="962">
        <v>11000</v>
      </c>
    </row>
    <row r="94" spans="1:12" ht="18.95" customHeight="1">
      <c r="A94" s="873"/>
      <c r="B94" s="874"/>
      <c r="C94" s="875" t="s">
        <v>381</v>
      </c>
      <c r="D94" s="878" t="s">
        <v>43</v>
      </c>
      <c r="E94" s="961">
        <v>2017413322.0100009</v>
      </c>
      <c r="F94" s="954">
        <v>10178432.130000001</v>
      </c>
      <c r="G94" s="954">
        <v>127717681.45000003</v>
      </c>
      <c r="H94" s="954">
        <v>1838597462.650001</v>
      </c>
      <c r="I94" s="954">
        <v>40919745.780000001</v>
      </c>
      <c r="J94" s="954">
        <v>0</v>
      </c>
      <c r="K94" s="954">
        <v>0</v>
      </c>
      <c r="L94" s="962">
        <v>0</v>
      </c>
    </row>
    <row r="95" spans="1:12" ht="18.95" customHeight="1">
      <c r="A95" s="877"/>
      <c r="B95" s="875"/>
      <c r="C95" s="875" t="s">
        <v>382</v>
      </c>
      <c r="D95" s="878" t="s">
        <v>44</v>
      </c>
      <c r="E95" s="901">
        <v>0.70487762100307638</v>
      </c>
      <c r="F95" s="835">
        <v>1.2644015068322982</v>
      </c>
      <c r="G95" s="835">
        <v>0.91536832884193653</v>
      </c>
      <c r="H95" s="835">
        <v>0.72901606194781543</v>
      </c>
      <c r="I95" s="835">
        <v>0.21261097343385482</v>
      </c>
      <c r="J95" s="835">
        <v>0</v>
      </c>
      <c r="K95" s="835">
        <v>0</v>
      </c>
      <c r="L95" s="902">
        <v>0</v>
      </c>
    </row>
    <row r="96" spans="1:12" ht="18.95" customHeight="1">
      <c r="A96" s="879"/>
      <c r="B96" s="880"/>
      <c r="C96" s="880"/>
      <c r="D96" s="883" t="s">
        <v>45</v>
      </c>
      <c r="E96" s="903">
        <v>0.70279711072379913</v>
      </c>
      <c r="F96" s="904">
        <v>0.83879876474860926</v>
      </c>
      <c r="G96" s="904">
        <v>0.90948540677754552</v>
      </c>
      <c r="H96" s="904">
        <v>0.72721804453789773</v>
      </c>
      <c r="I96" s="904">
        <v>0.21569285646122613</v>
      </c>
      <c r="J96" s="904">
        <v>0</v>
      </c>
      <c r="K96" s="904">
        <v>0</v>
      </c>
      <c r="L96" s="905">
        <v>0</v>
      </c>
    </row>
    <row r="97" spans="1:12" ht="18.95" customHeight="1">
      <c r="A97" s="873" t="s">
        <v>383</v>
      </c>
      <c r="B97" s="874" t="s">
        <v>47</v>
      </c>
      <c r="C97" s="875" t="s">
        <v>113</v>
      </c>
      <c r="D97" s="878" t="s">
        <v>41</v>
      </c>
      <c r="E97" s="959">
        <v>49125102000</v>
      </c>
      <c r="F97" s="954">
        <v>1725128000</v>
      </c>
      <c r="G97" s="954">
        <v>1792145000</v>
      </c>
      <c r="H97" s="954">
        <v>24132984000</v>
      </c>
      <c r="I97" s="954">
        <v>21474228000</v>
      </c>
      <c r="J97" s="954">
        <v>0</v>
      </c>
      <c r="K97" s="954">
        <v>0</v>
      </c>
      <c r="L97" s="962">
        <v>617000</v>
      </c>
    </row>
    <row r="98" spans="1:12" ht="18.95" customHeight="1">
      <c r="A98" s="873"/>
      <c r="B98" s="874"/>
      <c r="C98" s="875"/>
      <c r="D98" s="878" t="s">
        <v>42</v>
      </c>
      <c r="E98" s="961">
        <v>49138475576</v>
      </c>
      <c r="F98" s="954">
        <v>2019919204.76</v>
      </c>
      <c r="G98" s="954">
        <v>1666352696.6799998</v>
      </c>
      <c r="H98" s="954">
        <v>23735531189.560005</v>
      </c>
      <c r="I98" s="954">
        <v>21716055485</v>
      </c>
      <c r="J98" s="954">
        <v>0</v>
      </c>
      <c r="K98" s="954">
        <v>0</v>
      </c>
      <c r="L98" s="962">
        <v>617000</v>
      </c>
    </row>
    <row r="99" spans="1:12" ht="18.95" customHeight="1">
      <c r="A99" s="873"/>
      <c r="B99" s="874"/>
      <c r="C99" s="875"/>
      <c r="D99" s="878" t="s">
        <v>43</v>
      </c>
      <c r="E99" s="961">
        <v>25290423369.430012</v>
      </c>
      <c r="F99" s="954">
        <v>1473286223.0199997</v>
      </c>
      <c r="G99" s="954">
        <v>1301283180.7200003</v>
      </c>
      <c r="H99" s="954">
        <v>16837384984.920012</v>
      </c>
      <c r="I99" s="954">
        <v>5678451505.000001</v>
      </c>
      <c r="J99" s="954">
        <v>0</v>
      </c>
      <c r="K99" s="954">
        <v>0</v>
      </c>
      <c r="L99" s="962">
        <v>17475.77</v>
      </c>
    </row>
    <row r="100" spans="1:12" ht="18.95" customHeight="1">
      <c r="A100" s="877"/>
      <c r="B100" s="875"/>
      <c r="C100" s="875"/>
      <c r="D100" s="878" t="s">
        <v>44</v>
      </c>
      <c r="E100" s="901">
        <v>0.51481670958016557</v>
      </c>
      <c r="F100" s="835">
        <v>0.85401559943378103</v>
      </c>
      <c r="G100" s="835">
        <v>0.7261037364275772</v>
      </c>
      <c r="H100" s="835">
        <v>0.69769179745530063</v>
      </c>
      <c r="I100" s="835">
        <v>0.26443099630869155</v>
      </c>
      <c r="J100" s="835">
        <v>0</v>
      </c>
      <c r="K100" s="835">
        <v>0</v>
      </c>
      <c r="L100" s="902">
        <v>2.8323776337115074E-2</v>
      </c>
    </row>
    <row r="101" spans="1:12" ht="18.95" customHeight="1">
      <c r="A101" s="879"/>
      <c r="B101" s="880"/>
      <c r="C101" s="880"/>
      <c r="D101" s="881" t="s">
        <v>45</v>
      </c>
      <c r="E101" s="903">
        <v>0.51467659655649245</v>
      </c>
      <c r="F101" s="904">
        <v>0.72937878878925289</v>
      </c>
      <c r="G101" s="904">
        <v>0.7809170191356517</v>
      </c>
      <c r="H101" s="904">
        <v>0.70937468601190945</v>
      </c>
      <c r="I101" s="904">
        <v>0.26148632328381627</v>
      </c>
      <c r="J101" s="904">
        <v>0</v>
      </c>
      <c r="K101" s="904">
        <v>0</v>
      </c>
      <c r="L101" s="905">
        <v>2.8323776337115074E-2</v>
      </c>
    </row>
    <row r="102" spans="1:12" ht="18.95" customHeight="1">
      <c r="A102" s="890" t="s">
        <v>384</v>
      </c>
      <c r="B102" s="886" t="s">
        <v>47</v>
      </c>
      <c r="C102" s="891" t="s">
        <v>385</v>
      </c>
      <c r="D102" s="888" t="s">
        <v>41</v>
      </c>
      <c r="E102" s="959">
        <v>98715611000</v>
      </c>
      <c r="F102" s="954">
        <v>74454085000</v>
      </c>
      <c r="G102" s="954">
        <v>24129302000</v>
      </c>
      <c r="H102" s="954">
        <v>131398000</v>
      </c>
      <c r="I102" s="954">
        <v>826000</v>
      </c>
      <c r="J102" s="954">
        <v>0</v>
      </c>
      <c r="K102" s="954">
        <v>0</v>
      </c>
      <c r="L102" s="962">
        <v>0</v>
      </c>
    </row>
    <row r="103" spans="1:12" ht="18.95" customHeight="1">
      <c r="A103" s="873"/>
      <c r="B103" s="874"/>
      <c r="C103" s="875" t="s">
        <v>386</v>
      </c>
      <c r="D103" s="878" t="s">
        <v>42</v>
      </c>
      <c r="E103" s="961">
        <v>87258261000</v>
      </c>
      <c r="F103" s="954">
        <v>62465585000</v>
      </c>
      <c r="G103" s="954">
        <v>24656060580</v>
      </c>
      <c r="H103" s="954">
        <v>135789420</v>
      </c>
      <c r="I103" s="954">
        <v>826000</v>
      </c>
      <c r="J103" s="954">
        <v>0</v>
      </c>
      <c r="K103" s="954">
        <v>0</v>
      </c>
      <c r="L103" s="962">
        <v>0</v>
      </c>
    </row>
    <row r="104" spans="1:12" ht="18.95" customHeight="1">
      <c r="A104" s="873"/>
      <c r="B104" s="874"/>
      <c r="C104" s="875"/>
      <c r="D104" s="878" t="s">
        <v>43</v>
      </c>
      <c r="E104" s="961">
        <v>61506928104.520012</v>
      </c>
      <c r="F104" s="954">
        <v>41095457050.150002</v>
      </c>
      <c r="G104" s="954">
        <v>20292035700.690006</v>
      </c>
      <c r="H104" s="954">
        <v>119435353.68000001</v>
      </c>
      <c r="I104" s="954">
        <v>0</v>
      </c>
      <c r="J104" s="954">
        <v>0</v>
      </c>
      <c r="K104" s="954">
        <v>0</v>
      </c>
      <c r="L104" s="962">
        <v>0</v>
      </c>
    </row>
    <row r="105" spans="1:12" ht="18.95" customHeight="1">
      <c r="A105" s="877"/>
      <c r="B105" s="875"/>
      <c r="C105" s="875"/>
      <c r="D105" s="878" t="s">
        <v>44</v>
      </c>
      <c r="E105" s="901">
        <v>0.62307194861530069</v>
      </c>
      <c r="F105" s="835">
        <v>0.5519570491014697</v>
      </c>
      <c r="G105" s="835">
        <v>0.84097068786697626</v>
      </c>
      <c r="H105" s="835">
        <v>0.90895868795567669</v>
      </c>
      <c r="I105" s="835">
        <v>0</v>
      </c>
      <c r="J105" s="835">
        <v>0</v>
      </c>
      <c r="K105" s="835">
        <v>0</v>
      </c>
      <c r="L105" s="902">
        <v>0</v>
      </c>
    </row>
    <row r="106" spans="1:12" ht="18.95" customHeight="1">
      <c r="A106" s="879"/>
      <c r="B106" s="880"/>
      <c r="C106" s="880"/>
      <c r="D106" s="884" t="s">
        <v>45</v>
      </c>
      <c r="E106" s="903">
        <v>0.70488372561676438</v>
      </c>
      <c r="F106" s="904">
        <v>0.65788957311694118</v>
      </c>
      <c r="G106" s="904">
        <v>0.82300396832858558</v>
      </c>
      <c r="H106" s="904">
        <v>0.87956302987375601</v>
      </c>
      <c r="I106" s="904">
        <v>0</v>
      </c>
      <c r="J106" s="904">
        <v>0</v>
      </c>
      <c r="K106" s="904">
        <v>0</v>
      </c>
      <c r="L106" s="905">
        <v>0</v>
      </c>
    </row>
    <row r="107" spans="1:12" ht="18.95" customHeight="1">
      <c r="A107" s="873" t="s">
        <v>387</v>
      </c>
      <c r="B107" s="874" t="s">
        <v>47</v>
      </c>
      <c r="C107" s="875" t="s">
        <v>388</v>
      </c>
      <c r="D107" s="889" t="s">
        <v>41</v>
      </c>
      <c r="E107" s="959">
        <v>20404751000</v>
      </c>
      <c r="F107" s="954">
        <v>4231645000</v>
      </c>
      <c r="G107" s="954">
        <v>258046000</v>
      </c>
      <c r="H107" s="954">
        <v>13953967000</v>
      </c>
      <c r="I107" s="954">
        <v>1914029000</v>
      </c>
      <c r="J107" s="954">
        <v>0</v>
      </c>
      <c r="K107" s="954">
        <v>0</v>
      </c>
      <c r="L107" s="962">
        <v>47064000</v>
      </c>
    </row>
    <row r="108" spans="1:12" ht="18.95" customHeight="1">
      <c r="A108" s="873"/>
      <c r="B108" s="874"/>
      <c r="C108" s="875" t="s">
        <v>389</v>
      </c>
      <c r="D108" s="878" t="s">
        <v>42</v>
      </c>
      <c r="E108" s="961">
        <v>22662584826.630001</v>
      </c>
      <c r="F108" s="954">
        <v>4284882217.0699997</v>
      </c>
      <c r="G108" s="954">
        <v>374304463.36000001</v>
      </c>
      <c r="H108" s="954">
        <v>14801288222.92</v>
      </c>
      <c r="I108" s="954">
        <v>2940884546.3100004</v>
      </c>
      <c r="J108" s="954">
        <v>0</v>
      </c>
      <c r="K108" s="954">
        <v>0</v>
      </c>
      <c r="L108" s="962">
        <v>261225376.97000003</v>
      </c>
    </row>
    <row r="109" spans="1:12" ht="18.95" customHeight="1">
      <c r="A109" s="873"/>
      <c r="B109" s="874"/>
      <c r="C109" s="875"/>
      <c r="D109" s="878" t="s">
        <v>43</v>
      </c>
      <c r="E109" s="961">
        <v>15265188231.979994</v>
      </c>
      <c r="F109" s="954">
        <v>2722293808.2600002</v>
      </c>
      <c r="G109" s="954">
        <v>352187403.03000003</v>
      </c>
      <c r="H109" s="954">
        <v>11870383654.659994</v>
      </c>
      <c r="I109" s="954">
        <v>163101474.22999999</v>
      </c>
      <c r="J109" s="954">
        <v>0</v>
      </c>
      <c r="K109" s="954">
        <v>0</v>
      </c>
      <c r="L109" s="962">
        <v>157221891.79999983</v>
      </c>
    </row>
    <row r="110" spans="1:12" ht="18.95" customHeight="1">
      <c r="A110" s="873"/>
      <c r="B110" s="875"/>
      <c r="C110" s="875"/>
      <c r="D110" s="878" t="s">
        <v>44</v>
      </c>
      <c r="E110" s="901">
        <v>0.74811930966371476</v>
      </c>
      <c r="F110" s="835">
        <v>0.64331809692448216</v>
      </c>
      <c r="G110" s="835">
        <v>1.3648241128713487</v>
      </c>
      <c r="H110" s="835">
        <v>0.85068164878561014</v>
      </c>
      <c r="I110" s="835">
        <v>8.5213690194871655E-2</v>
      </c>
      <c r="J110" s="835">
        <v>0</v>
      </c>
      <c r="K110" s="835">
        <v>0</v>
      </c>
      <c r="L110" s="902">
        <v>3.3405977349991467</v>
      </c>
    </row>
    <row r="111" spans="1:12" ht="18.95" customHeight="1">
      <c r="A111" s="879"/>
      <c r="B111" s="880"/>
      <c r="C111" s="880"/>
      <c r="D111" s="878" t="s">
        <v>45</v>
      </c>
      <c r="E111" s="903">
        <v>0.6735854867730009</v>
      </c>
      <c r="F111" s="904">
        <v>0.63532523657593165</v>
      </c>
      <c r="G111" s="904">
        <v>0.9409115773521296</v>
      </c>
      <c r="H111" s="904">
        <v>0.80198314335089704</v>
      </c>
      <c r="I111" s="904">
        <v>5.5460005879743694E-2</v>
      </c>
      <c r="J111" s="904">
        <v>0</v>
      </c>
      <c r="K111" s="904">
        <v>0</v>
      </c>
      <c r="L111" s="905">
        <v>0.60186301049172453</v>
      </c>
    </row>
    <row r="112" spans="1:12" ht="18.95" customHeight="1">
      <c r="A112" s="873" t="s">
        <v>390</v>
      </c>
      <c r="B112" s="874" t="s">
        <v>47</v>
      </c>
      <c r="C112" s="875" t="s">
        <v>391</v>
      </c>
      <c r="D112" s="876" t="s">
        <v>41</v>
      </c>
      <c r="E112" s="959">
        <v>16247932000</v>
      </c>
      <c r="F112" s="954">
        <v>188481000</v>
      </c>
      <c r="G112" s="954">
        <v>312093000</v>
      </c>
      <c r="H112" s="954">
        <v>14803723000</v>
      </c>
      <c r="I112" s="954">
        <v>923854000</v>
      </c>
      <c r="J112" s="954">
        <v>0</v>
      </c>
      <c r="K112" s="954">
        <v>0</v>
      </c>
      <c r="L112" s="962">
        <v>19781000</v>
      </c>
    </row>
    <row r="113" spans="1:12" ht="18.95" customHeight="1">
      <c r="A113" s="873"/>
      <c r="B113" s="874"/>
      <c r="C113" s="875"/>
      <c r="D113" s="878" t="s">
        <v>42</v>
      </c>
      <c r="E113" s="961">
        <v>16263187522.349997</v>
      </c>
      <c r="F113" s="954">
        <v>188481000</v>
      </c>
      <c r="G113" s="954">
        <v>291915968.50999999</v>
      </c>
      <c r="H113" s="954">
        <v>14831235218.839996</v>
      </c>
      <c r="I113" s="954">
        <v>927787670</v>
      </c>
      <c r="J113" s="954">
        <v>0</v>
      </c>
      <c r="K113" s="954">
        <v>0</v>
      </c>
      <c r="L113" s="962">
        <v>23767665</v>
      </c>
    </row>
    <row r="114" spans="1:12" ht="18.95" customHeight="1">
      <c r="A114" s="873"/>
      <c r="B114" s="874"/>
      <c r="C114" s="875"/>
      <c r="D114" s="878" t="s">
        <v>43</v>
      </c>
      <c r="E114" s="961">
        <v>12005392755.220007</v>
      </c>
      <c r="F114" s="954">
        <v>151502630.13999999</v>
      </c>
      <c r="G114" s="954">
        <v>240906740.76000002</v>
      </c>
      <c r="H114" s="954">
        <v>11306897910.640007</v>
      </c>
      <c r="I114" s="954">
        <v>296595846.56000006</v>
      </c>
      <c r="J114" s="954">
        <v>0</v>
      </c>
      <c r="K114" s="954">
        <v>0</v>
      </c>
      <c r="L114" s="962">
        <v>9489627.120000001</v>
      </c>
    </row>
    <row r="115" spans="1:12" ht="18.95" customHeight="1">
      <c r="A115" s="877"/>
      <c r="B115" s="875"/>
      <c r="C115" s="875"/>
      <c r="D115" s="878" t="s">
        <v>44</v>
      </c>
      <c r="E115" s="901">
        <v>0.73888743227261211</v>
      </c>
      <c r="F115" s="835">
        <v>0.80380850133435189</v>
      </c>
      <c r="G115" s="835">
        <v>0.77190690198114031</v>
      </c>
      <c r="H115" s="835">
        <v>0.76378745472608522</v>
      </c>
      <c r="I115" s="835">
        <v>0.32104190333104587</v>
      </c>
      <c r="J115" s="835">
        <v>0</v>
      </c>
      <c r="K115" s="835">
        <v>0</v>
      </c>
      <c r="L115" s="902">
        <v>0.47973444820787631</v>
      </c>
    </row>
    <row r="116" spans="1:12" ht="18.95" customHeight="1">
      <c r="A116" s="879"/>
      <c r="B116" s="880"/>
      <c r="C116" s="880"/>
      <c r="D116" s="883" t="s">
        <v>45</v>
      </c>
      <c r="E116" s="903">
        <v>0.73819432621811476</v>
      </c>
      <c r="F116" s="904">
        <v>0.80380850133435189</v>
      </c>
      <c r="G116" s="904">
        <v>0.82526057752043602</v>
      </c>
      <c r="H116" s="904">
        <v>0.76237061470624834</v>
      </c>
      <c r="I116" s="904">
        <v>0.31968073746873577</v>
      </c>
      <c r="J116" s="904">
        <v>0</v>
      </c>
      <c r="K116" s="904">
        <v>0</v>
      </c>
      <c r="L116" s="905">
        <v>0.39926627710378793</v>
      </c>
    </row>
    <row r="117" spans="1:12" ht="18.95" customHeight="1">
      <c r="A117" s="873" t="s">
        <v>392</v>
      </c>
      <c r="B117" s="874" t="s">
        <v>47</v>
      </c>
      <c r="C117" s="875" t="s">
        <v>393</v>
      </c>
      <c r="D117" s="876" t="s">
        <v>41</v>
      </c>
      <c r="E117" s="1016">
        <v>0</v>
      </c>
      <c r="F117" s="1015">
        <v>0</v>
      </c>
      <c r="G117" s="1015">
        <v>0</v>
      </c>
      <c r="H117" s="1015">
        <v>0</v>
      </c>
      <c r="I117" s="1015">
        <v>0</v>
      </c>
      <c r="J117" s="1015">
        <v>0</v>
      </c>
      <c r="K117" s="1015">
        <v>0</v>
      </c>
      <c r="L117" s="1018">
        <v>0</v>
      </c>
    </row>
    <row r="118" spans="1:12" ht="18.95" customHeight="1">
      <c r="A118" s="873"/>
      <c r="B118" s="874"/>
      <c r="C118" s="875" t="s">
        <v>394</v>
      </c>
      <c r="D118" s="878" t="s">
        <v>42</v>
      </c>
      <c r="E118" s="961">
        <v>7481553</v>
      </c>
      <c r="F118" s="954">
        <v>7481553</v>
      </c>
      <c r="G118" s="954">
        <v>0</v>
      </c>
      <c r="H118" s="954">
        <v>0</v>
      </c>
      <c r="I118" s="954">
        <v>0</v>
      </c>
      <c r="J118" s="954">
        <v>0</v>
      </c>
      <c r="K118" s="954">
        <v>0</v>
      </c>
      <c r="L118" s="962">
        <v>0</v>
      </c>
    </row>
    <row r="119" spans="1:12" ht="18.95" customHeight="1">
      <c r="A119" s="873"/>
      <c r="B119" s="874"/>
      <c r="C119" s="875" t="s">
        <v>395</v>
      </c>
      <c r="D119" s="878" t="s">
        <v>43</v>
      </c>
      <c r="E119" s="961">
        <v>7481552.9500000002</v>
      </c>
      <c r="F119" s="954">
        <v>7481552.9500000002</v>
      </c>
      <c r="G119" s="954">
        <v>0</v>
      </c>
      <c r="H119" s="954">
        <v>0</v>
      </c>
      <c r="I119" s="954">
        <v>0</v>
      </c>
      <c r="J119" s="954">
        <v>0</v>
      </c>
      <c r="K119" s="954">
        <v>0</v>
      </c>
      <c r="L119" s="962">
        <v>0</v>
      </c>
    </row>
    <row r="120" spans="1:12" ht="18.95" customHeight="1">
      <c r="A120" s="877"/>
      <c r="B120" s="875"/>
      <c r="C120" s="875" t="s">
        <v>396</v>
      </c>
      <c r="D120" s="878" t="s">
        <v>44</v>
      </c>
      <c r="E120" s="901">
        <v>0</v>
      </c>
      <c r="F120" s="835">
        <v>0</v>
      </c>
      <c r="G120" s="835">
        <v>0</v>
      </c>
      <c r="H120" s="835">
        <v>0</v>
      </c>
      <c r="I120" s="835">
        <v>0</v>
      </c>
      <c r="J120" s="835">
        <v>0</v>
      </c>
      <c r="K120" s="835">
        <v>0</v>
      </c>
      <c r="L120" s="902">
        <v>0</v>
      </c>
    </row>
    <row r="121" spans="1:12" ht="18.95" customHeight="1">
      <c r="A121" s="879"/>
      <c r="B121" s="880"/>
      <c r="C121" s="880" t="s">
        <v>397</v>
      </c>
      <c r="D121" s="883" t="s">
        <v>45</v>
      </c>
      <c r="E121" s="903">
        <v>0.9999999933168956</v>
      </c>
      <c r="F121" s="904">
        <v>0.9999999933168956</v>
      </c>
      <c r="G121" s="904">
        <v>0</v>
      </c>
      <c r="H121" s="904">
        <v>0</v>
      </c>
      <c r="I121" s="904">
        <v>0</v>
      </c>
      <c r="J121" s="904">
        <v>0</v>
      </c>
      <c r="K121" s="904">
        <v>0</v>
      </c>
      <c r="L121" s="905">
        <v>0</v>
      </c>
    </row>
    <row r="122" spans="1:12" ht="18.95" customHeight="1">
      <c r="A122" s="873" t="s">
        <v>398</v>
      </c>
      <c r="B122" s="874" t="s">
        <v>47</v>
      </c>
      <c r="C122" s="875" t="s">
        <v>399</v>
      </c>
      <c r="D122" s="876" t="s">
        <v>41</v>
      </c>
      <c r="E122" s="959">
        <v>26000000000</v>
      </c>
      <c r="F122" s="954">
        <v>0</v>
      </c>
      <c r="G122" s="954">
        <v>0</v>
      </c>
      <c r="H122" s="954">
        <v>0</v>
      </c>
      <c r="I122" s="954">
        <v>0</v>
      </c>
      <c r="J122" s="954">
        <v>26000000000</v>
      </c>
      <c r="K122" s="954">
        <v>0</v>
      </c>
      <c r="L122" s="962">
        <v>0</v>
      </c>
    </row>
    <row r="123" spans="1:12" ht="18.95" customHeight="1">
      <c r="A123" s="873"/>
      <c r="B123" s="874"/>
      <c r="C123" s="875"/>
      <c r="D123" s="878" t="s">
        <v>42</v>
      </c>
      <c r="E123" s="961">
        <v>26000000000</v>
      </c>
      <c r="F123" s="954">
        <v>0</v>
      </c>
      <c r="G123" s="954">
        <v>0</v>
      </c>
      <c r="H123" s="954">
        <v>0</v>
      </c>
      <c r="I123" s="954">
        <v>0</v>
      </c>
      <c r="J123" s="954">
        <v>26000000000</v>
      </c>
      <c r="K123" s="954">
        <v>0</v>
      </c>
      <c r="L123" s="962">
        <v>0</v>
      </c>
    </row>
    <row r="124" spans="1:12" ht="18.95" customHeight="1">
      <c r="A124" s="873"/>
      <c r="B124" s="874"/>
      <c r="C124" s="875"/>
      <c r="D124" s="878" t="s">
        <v>43</v>
      </c>
      <c r="E124" s="961">
        <v>22639982301.680004</v>
      </c>
      <c r="F124" s="954">
        <v>0</v>
      </c>
      <c r="G124" s="954">
        <v>0</v>
      </c>
      <c r="H124" s="954">
        <v>0</v>
      </c>
      <c r="I124" s="954">
        <v>0</v>
      </c>
      <c r="J124" s="954">
        <v>22639982301.680004</v>
      </c>
      <c r="K124" s="954">
        <v>0</v>
      </c>
      <c r="L124" s="962">
        <v>0</v>
      </c>
    </row>
    <row r="125" spans="1:12" ht="18.95" customHeight="1">
      <c r="A125" s="877"/>
      <c r="B125" s="875"/>
      <c r="C125" s="875"/>
      <c r="D125" s="878" t="s">
        <v>44</v>
      </c>
      <c r="E125" s="901">
        <v>0.87076855006461551</v>
      </c>
      <c r="F125" s="835">
        <v>0</v>
      </c>
      <c r="G125" s="835">
        <v>0</v>
      </c>
      <c r="H125" s="835">
        <v>0</v>
      </c>
      <c r="I125" s="835">
        <v>0</v>
      </c>
      <c r="J125" s="835">
        <v>0.87076855006461551</v>
      </c>
      <c r="K125" s="835">
        <v>0</v>
      </c>
      <c r="L125" s="902">
        <v>0</v>
      </c>
    </row>
    <row r="126" spans="1:12" ht="18.95" customHeight="1">
      <c r="A126" s="879"/>
      <c r="B126" s="880"/>
      <c r="C126" s="880"/>
      <c r="D126" s="883" t="s">
        <v>45</v>
      </c>
      <c r="E126" s="903">
        <v>0.87076855006461551</v>
      </c>
      <c r="F126" s="904">
        <v>0</v>
      </c>
      <c r="G126" s="904">
        <v>0</v>
      </c>
      <c r="H126" s="904">
        <v>0</v>
      </c>
      <c r="I126" s="904">
        <v>0</v>
      </c>
      <c r="J126" s="904">
        <v>0.87076855006461551</v>
      </c>
      <c r="K126" s="904">
        <v>0</v>
      </c>
      <c r="L126" s="905">
        <v>0</v>
      </c>
    </row>
    <row r="127" spans="1:12" ht="18.95" customHeight="1">
      <c r="A127" s="873" t="s">
        <v>400</v>
      </c>
      <c r="B127" s="874" t="s">
        <v>47</v>
      </c>
      <c r="C127" s="875" t="s">
        <v>401</v>
      </c>
      <c r="D127" s="876" t="s">
        <v>41</v>
      </c>
      <c r="E127" s="959">
        <v>141273150000</v>
      </c>
      <c r="F127" s="954">
        <v>89833709000</v>
      </c>
      <c r="G127" s="954">
        <v>1287083000</v>
      </c>
      <c r="H127" s="954">
        <v>5532059000</v>
      </c>
      <c r="I127" s="954">
        <v>5685186000</v>
      </c>
      <c r="J127" s="954">
        <v>0</v>
      </c>
      <c r="K127" s="954">
        <v>32064252000</v>
      </c>
      <c r="L127" s="962">
        <v>6870861000</v>
      </c>
    </row>
    <row r="128" spans="1:12" ht="18.95" customHeight="1">
      <c r="A128" s="877"/>
      <c r="B128" s="875"/>
      <c r="C128" s="875"/>
      <c r="D128" s="878" t="s">
        <v>42</v>
      </c>
      <c r="E128" s="961">
        <v>122572320312.51999</v>
      </c>
      <c r="F128" s="954">
        <v>79699783522.240005</v>
      </c>
      <c r="G128" s="954">
        <v>323655600</v>
      </c>
      <c r="H128" s="954">
        <v>1907614353.5399997</v>
      </c>
      <c r="I128" s="954">
        <v>4899225756.6199999</v>
      </c>
      <c r="J128" s="954">
        <v>0</v>
      </c>
      <c r="K128" s="954">
        <v>32064252000</v>
      </c>
      <c r="L128" s="962">
        <v>3677789080.1199999</v>
      </c>
    </row>
    <row r="129" spans="1:12" ht="18.95" customHeight="1">
      <c r="A129" s="877"/>
      <c r="B129" s="875"/>
      <c r="C129" s="875"/>
      <c r="D129" s="878" t="s">
        <v>43</v>
      </c>
      <c r="E129" s="961">
        <v>88387278096.139984</v>
      </c>
      <c r="F129" s="954">
        <v>62997459138.330002</v>
      </c>
      <c r="G129" s="954">
        <v>0</v>
      </c>
      <c r="H129" s="1069">
        <v>0</v>
      </c>
      <c r="I129" s="954">
        <v>335601891.20999992</v>
      </c>
      <c r="J129" s="954">
        <v>0</v>
      </c>
      <c r="K129" s="954">
        <v>23734197891.699997</v>
      </c>
      <c r="L129" s="962">
        <v>1320019174.9000001</v>
      </c>
    </row>
    <row r="130" spans="1:12" ht="18.95" customHeight="1">
      <c r="A130" s="877"/>
      <c r="B130" s="875"/>
      <c r="C130" s="875"/>
      <c r="D130" s="878" t="s">
        <v>44</v>
      </c>
      <c r="E130" s="901">
        <v>0.62564810154045536</v>
      </c>
      <c r="F130" s="835">
        <v>0.70126748455114996</v>
      </c>
      <c r="G130" s="835">
        <v>0</v>
      </c>
      <c r="H130" s="835">
        <v>0</v>
      </c>
      <c r="I130" s="835">
        <v>5.9030943087877846E-2</v>
      </c>
      <c r="J130" s="835">
        <v>0</v>
      </c>
      <c r="K130" s="835">
        <v>0.74020744010183048</v>
      </c>
      <c r="L130" s="902">
        <v>0.19211845137021402</v>
      </c>
    </row>
    <row r="131" spans="1:12" ht="18.95" customHeight="1">
      <c r="A131" s="879"/>
      <c r="B131" s="880"/>
      <c r="C131" s="880"/>
      <c r="D131" s="881" t="s">
        <v>45</v>
      </c>
      <c r="E131" s="903">
        <v>0.72110308323103334</v>
      </c>
      <c r="F131" s="904">
        <v>0.79043450752599265</v>
      </c>
      <c r="G131" s="904">
        <v>0</v>
      </c>
      <c r="H131" s="904">
        <v>0</v>
      </c>
      <c r="I131" s="904">
        <v>6.8501005644927324E-2</v>
      </c>
      <c r="J131" s="904">
        <v>0</v>
      </c>
      <c r="K131" s="904">
        <v>0.74020744010183048</v>
      </c>
      <c r="L131" s="905">
        <v>0.35891649742375387</v>
      </c>
    </row>
    <row r="132" spans="1:12" ht="18.95" customHeight="1">
      <c r="A132" s="890" t="s">
        <v>402</v>
      </c>
      <c r="B132" s="886" t="s">
        <v>47</v>
      </c>
      <c r="C132" s="891" t="s">
        <v>115</v>
      </c>
      <c r="D132" s="888" t="s">
        <v>41</v>
      </c>
      <c r="E132" s="959">
        <v>2509690000</v>
      </c>
      <c r="F132" s="954">
        <v>166009000</v>
      </c>
      <c r="G132" s="954">
        <v>32454000</v>
      </c>
      <c r="H132" s="954">
        <v>2108636000</v>
      </c>
      <c r="I132" s="954">
        <v>111366000</v>
      </c>
      <c r="J132" s="954">
        <v>0</v>
      </c>
      <c r="K132" s="954">
        <v>0</v>
      </c>
      <c r="L132" s="962">
        <v>91225000</v>
      </c>
    </row>
    <row r="133" spans="1:12" ht="18.95" customHeight="1">
      <c r="A133" s="873"/>
      <c r="B133" s="875"/>
      <c r="C133" s="875"/>
      <c r="D133" s="878" t="s">
        <v>42</v>
      </c>
      <c r="E133" s="961">
        <v>4916453233.3999996</v>
      </c>
      <c r="F133" s="954">
        <v>2437289589.0199995</v>
      </c>
      <c r="G133" s="954">
        <v>33432665.539999999</v>
      </c>
      <c r="H133" s="954">
        <v>2166774090.9300003</v>
      </c>
      <c r="I133" s="954">
        <v>151841550.91</v>
      </c>
      <c r="J133" s="954">
        <v>0</v>
      </c>
      <c r="K133" s="954">
        <v>0</v>
      </c>
      <c r="L133" s="962">
        <v>127115337</v>
      </c>
    </row>
    <row r="134" spans="1:12" ht="18.95" customHeight="1">
      <c r="A134" s="873"/>
      <c r="B134" s="875"/>
      <c r="C134" s="875"/>
      <c r="D134" s="878" t="s">
        <v>43</v>
      </c>
      <c r="E134" s="961">
        <v>3846598061.9599972</v>
      </c>
      <c r="F134" s="954">
        <v>2044276244.1299996</v>
      </c>
      <c r="G134" s="954">
        <v>21519575.009999998</v>
      </c>
      <c r="H134" s="954">
        <v>1665757354.2399976</v>
      </c>
      <c r="I134" s="954">
        <v>40695645.850000001</v>
      </c>
      <c r="J134" s="954">
        <v>0</v>
      </c>
      <c r="K134" s="954">
        <v>0</v>
      </c>
      <c r="L134" s="962">
        <v>74349242.730000049</v>
      </c>
    </row>
    <row r="135" spans="1:12" ht="18.95" customHeight="1">
      <c r="A135" s="873"/>
      <c r="B135" s="875"/>
      <c r="C135" s="875"/>
      <c r="D135" s="878" t="s">
        <v>44</v>
      </c>
      <c r="E135" s="901">
        <v>1.5326984854543777</v>
      </c>
      <c r="F135" s="835" t="s">
        <v>788</v>
      </c>
      <c r="G135" s="835">
        <v>0.66307928175263442</v>
      </c>
      <c r="H135" s="835">
        <v>0.78996913371487432</v>
      </c>
      <c r="I135" s="835">
        <v>0.36542253335847569</v>
      </c>
      <c r="J135" s="835">
        <v>0</v>
      </c>
      <c r="K135" s="835">
        <v>0</v>
      </c>
      <c r="L135" s="902">
        <v>0.81500951197588434</v>
      </c>
    </row>
    <row r="136" spans="1:12" ht="18.95" customHeight="1">
      <c r="A136" s="892"/>
      <c r="B136" s="880"/>
      <c r="C136" s="880"/>
      <c r="D136" s="881" t="s">
        <v>45</v>
      </c>
      <c r="E136" s="903">
        <v>0.78239289165369763</v>
      </c>
      <c r="F136" s="904">
        <v>0.83874983643284462</v>
      </c>
      <c r="G136" s="904">
        <v>0.64366913802470316</v>
      </c>
      <c r="H136" s="904">
        <v>0.76877297047844917</v>
      </c>
      <c r="I136" s="904">
        <v>0.268013897422065</v>
      </c>
      <c r="J136" s="904">
        <v>0</v>
      </c>
      <c r="K136" s="904">
        <v>0</v>
      </c>
      <c r="L136" s="905">
        <v>0.58489592589445005</v>
      </c>
    </row>
    <row r="137" spans="1:12" ht="18.95" customHeight="1">
      <c r="A137" s="873" t="s">
        <v>403</v>
      </c>
      <c r="B137" s="874" t="s">
        <v>47</v>
      </c>
      <c r="C137" s="875" t="s">
        <v>404</v>
      </c>
      <c r="D137" s="889" t="s">
        <v>41</v>
      </c>
      <c r="E137" s="959">
        <v>21057563000</v>
      </c>
      <c r="F137" s="954">
        <v>12744678000</v>
      </c>
      <c r="G137" s="954">
        <v>12396000</v>
      </c>
      <c r="H137" s="954">
        <v>6490193000</v>
      </c>
      <c r="I137" s="954">
        <v>1668718000</v>
      </c>
      <c r="J137" s="954">
        <v>0</v>
      </c>
      <c r="K137" s="954">
        <v>0</v>
      </c>
      <c r="L137" s="962">
        <v>141578000</v>
      </c>
    </row>
    <row r="138" spans="1:12" ht="18.95" customHeight="1">
      <c r="A138" s="873"/>
      <c r="B138" s="874"/>
      <c r="C138" s="875"/>
      <c r="D138" s="878" t="s">
        <v>42</v>
      </c>
      <c r="E138" s="961">
        <v>21337879151.389996</v>
      </c>
      <c r="F138" s="954">
        <v>12880303991.459999</v>
      </c>
      <c r="G138" s="954">
        <v>15186920.390000001</v>
      </c>
      <c r="H138" s="954">
        <v>6483743668.1000004</v>
      </c>
      <c r="I138" s="954">
        <v>1739266602.4399998</v>
      </c>
      <c r="J138" s="954">
        <v>0</v>
      </c>
      <c r="K138" s="954">
        <v>0</v>
      </c>
      <c r="L138" s="962">
        <v>219377969</v>
      </c>
    </row>
    <row r="139" spans="1:12" ht="18.95" customHeight="1">
      <c r="A139" s="873"/>
      <c r="B139" s="874"/>
      <c r="C139" s="875"/>
      <c r="D139" s="878" t="s">
        <v>43</v>
      </c>
      <c r="E139" s="961">
        <v>11575978728.069996</v>
      </c>
      <c r="F139" s="954">
        <v>7044683484.6300001</v>
      </c>
      <c r="G139" s="954">
        <v>11392190.779999999</v>
      </c>
      <c r="H139" s="954">
        <v>3832094788.0599961</v>
      </c>
      <c r="I139" s="954">
        <v>550422703.00999999</v>
      </c>
      <c r="J139" s="954">
        <v>0</v>
      </c>
      <c r="K139" s="954">
        <v>0</v>
      </c>
      <c r="L139" s="962">
        <v>137385561.58999997</v>
      </c>
    </row>
    <row r="140" spans="1:12" ht="18.95" customHeight="1">
      <c r="A140" s="873"/>
      <c r="B140" s="875"/>
      <c r="C140" s="875"/>
      <c r="D140" s="878" t="s">
        <v>44</v>
      </c>
      <c r="E140" s="901">
        <v>0.54973021940240641</v>
      </c>
      <c r="F140" s="835">
        <v>0.55275492128008252</v>
      </c>
      <c r="G140" s="835">
        <v>0.919021521458535</v>
      </c>
      <c r="H140" s="835">
        <v>0.59044388788746283</v>
      </c>
      <c r="I140" s="835">
        <v>0.32984764532413507</v>
      </c>
      <c r="J140" s="835">
        <v>0</v>
      </c>
      <c r="K140" s="835">
        <v>0</v>
      </c>
      <c r="L140" s="902">
        <v>0.97038778334204445</v>
      </c>
    </row>
    <row r="141" spans="1:12" ht="18.95" customHeight="1">
      <c r="A141" s="879"/>
      <c r="B141" s="880"/>
      <c r="C141" s="880"/>
      <c r="D141" s="881" t="s">
        <v>45</v>
      </c>
      <c r="E141" s="903">
        <v>0.54250840235525055</v>
      </c>
      <c r="F141" s="904">
        <v>0.54693456686277142</v>
      </c>
      <c r="G141" s="904">
        <v>0.75013172436864262</v>
      </c>
      <c r="H141" s="904">
        <v>0.59103119805829019</v>
      </c>
      <c r="I141" s="904">
        <v>0.31646827590308318</v>
      </c>
      <c r="J141" s="904">
        <v>0</v>
      </c>
      <c r="K141" s="904">
        <v>0</v>
      </c>
      <c r="L141" s="905">
        <v>0.62625049459729465</v>
      </c>
    </row>
    <row r="142" spans="1:12" ht="18.95" customHeight="1">
      <c r="A142" s="873" t="s">
        <v>405</v>
      </c>
      <c r="B142" s="874" t="s">
        <v>47</v>
      </c>
      <c r="C142" s="875" t="s">
        <v>406</v>
      </c>
      <c r="D142" s="888" t="s">
        <v>41</v>
      </c>
      <c r="E142" s="959">
        <v>4219883000</v>
      </c>
      <c r="F142" s="954">
        <v>4105428000</v>
      </c>
      <c r="G142" s="954">
        <v>14678000</v>
      </c>
      <c r="H142" s="954">
        <v>63556000</v>
      </c>
      <c r="I142" s="954">
        <v>35134000</v>
      </c>
      <c r="J142" s="954">
        <v>0</v>
      </c>
      <c r="K142" s="954">
        <v>0</v>
      </c>
      <c r="L142" s="962">
        <v>1087000</v>
      </c>
    </row>
    <row r="143" spans="1:12" ht="18.95" customHeight="1">
      <c r="A143" s="873"/>
      <c r="B143" s="874"/>
      <c r="C143" s="875"/>
      <c r="D143" s="878" t="s">
        <v>42</v>
      </c>
      <c r="E143" s="961">
        <v>4820207922.3000002</v>
      </c>
      <c r="F143" s="954">
        <v>4610472959.8299999</v>
      </c>
      <c r="G143" s="954">
        <v>25451000</v>
      </c>
      <c r="H143" s="954">
        <v>82612424.140000001</v>
      </c>
      <c r="I143" s="954">
        <v>92235422.070000008</v>
      </c>
      <c r="J143" s="954">
        <v>0</v>
      </c>
      <c r="K143" s="954">
        <v>0</v>
      </c>
      <c r="L143" s="962">
        <v>9436116.2600000016</v>
      </c>
    </row>
    <row r="144" spans="1:12" ht="18.95" customHeight="1">
      <c r="A144" s="873"/>
      <c r="B144" s="874"/>
      <c r="C144" s="875"/>
      <c r="D144" s="878" t="s">
        <v>43</v>
      </c>
      <c r="E144" s="961">
        <v>3768708905.7899985</v>
      </c>
      <c r="F144" s="954">
        <v>3666287967.4699984</v>
      </c>
      <c r="G144" s="954">
        <v>18278275.280000001</v>
      </c>
      <c r="H144" s="954">
        <v>52422822.719999976</v>
      </c>
      <c r="I144" s="954">
        <v>23827815.25</v>
      </c>
      <c r="J144" s="954">
        <v>0</v>
      </c>
      <c r="K144" s="954">
        <v>0</v>
      </c>
      <c r="L144" s="962">
        <v>7892025.0700000003</v>
      </c>
    </row>
    <row r="145" spans="1:12" ht="18.95" customHeight="1">
      <c r="A145" s="873"/>
      <c r="B145" s="875"/>
      <c r="C145" s="875"/>
      <c r="D145" s="878" t="s">
        <v>44</v>
      </c>
      <c r="E145" s="901">
        <v>0.89308374326728934</v>
      </c>
      <c r="F145" s="835">
        <v>0.89303428716080235</v>
      </c>
      <c r="G145" s="835">
        <v>1.2452837770813463</v>
      </c>
      <c r="H145" s="835">
        <v>0.82482885518283056</v>
      </c>
      <c r="I145" s="835">
        <v>0.67819819121079294</v>
      </c>
      <c r="J145" s="835">
        <v>0</v>
      </c>
      <c r="K145" s="835">
        <v>0</v>
      </c>
      <c r="L145" s="953">
        <v>7.2603726494940206</v>
      </c>
    </row>
    <row r="146" spans="1:12" ht="18.95" customHeight="1">
      <c r="A146" s="879"/>
      <c r="B146" s="880"/>
      <c r="C146" s="880"/>
      <c r="D146" s="878" t="s">
        <v>45</v>
      </c>
      <c r="E146" s="903">
        <v>0.78185608723528455</v>
      </c>
      <c r="F146" s="904">
        <v>0.79520864766229626</v>
      </c>
      <c r="G146" s="904">
        <v>0.71817513182193238</v>
      </c>
      <c r="H146" s="904">
        <v>0.63456342391261988</v>
      </c>
      <c r="I146" s="904">
        <v>0.25833692431001631</v>
      </c>
      <c r="J146" s="904">
        <v>0</v>
      </c>
      <c r="K146" s="904">
        <v>0</v>
      </c>
      <c r="L146" s="905">
        <v>0.83636369588350101</v>
      </c>
    </row>
    <row r="147" spans="1:12" ht="18.75" customHeight="1">
      <c r="A147" s="873" t="s">
        <v>407</v>
      </c>
      <c r="B147" s="874" t="s">
        <v>47</v>
      </c>
      <c r="C147" s="875" t="s">
        <v>408</v>
      </c>
      <c r="D147" s="876" t="s">
        <v>41</v>
      </c>
      <c r="E147" s="959">
        <v>2290427000</v>
      </c>
      <c r="F147" s="954">
        <v>1325452000</v>
      </c>
      <c r="G147" s="954">
        <v>114259000</v>
      </c>
      <c r="H147" s="954">
        <v>332910000</v>
      </c>
      <c r="I147" s="954">
        <v>390654000</v>
      </c>
      <c r="J147" s="954">
        <v>0</v>
      </c>
      <c r="K147" s="954">
        <v>0</v>
      </c>
      <c r="L147" s="962">
        <v>127152000</v>
      </c>
    </row>
    <row r="148" spans="1:12" ht="18.95" customHeight="1">
      <c r="A148" s="873"/>
      <c r="B148" s="874"/>
      <c r="C148" s="875" t="s">
        <v>409</v>
      </c>
      <c r="D148" s="878" t="s">
        <v>42</v>
      </c>
      <c r="E148" s="961">
        <v>15889712247.819996</v>
      </c>
      <c r="F148" s="954">
        <v>14866242074.449997</v>
      </c>
      <c r="G148" s="954">
        <v>149962094</v>
      </c>
      <c r="H148" s="954">
        <v>343753048.83000004</v>
      </c>
      <c r="I148" s="954">
        <v>394095106.53999996</v>
      </c>
      <c r="J148" s="954">
        <v>0</v>
      </c>
      <c r="K148" s="954">
        <v>0</v>
      </c>
      <c r="L148" s="962">
        <v>135659924</v>
      </c>
    </row>
    <row r="149" spans="1:12" ht="18.95" customHeight="1">
      <c r="A149" s="873"/>
      <c r="B149" s="874"/>
      <c r="C149" s="875"/>
      <c r="D149" s="878" t="s">
        <v>43</v>
      </c>
      <c r="E149" s="961">
        <v>2058414705.8200004</v>
      </c>
      <c r="F149" s="954">
        <v>1594010342.1100006</v>
      </c>
      <c r="G149" s="954">
        <v>124223065.63999999</v>
      </c>
      <c r="H149" s="954">
        <v>235732958.42000005</v>
      </c>
      <c r="I149" s="954">
        <v>3697151.3499999996</v>
      </c>
      <c r="J149" s="954">
        <v>0</v>
      </c>
      <c r="K149" s="954">
        <v>0</v>
      </c>
      <c r="L149" s="962">
        <v>100751188.3</v>
      </c>
    </row>
    <row r="150" spans="1:12" ht="18.95" customHeight="1">
      <c r="A150" s="873"/>
      <c r="B150" s="875"/>
      <c r="C150" s="875"/>
      <c r="D150" s="878" t="s">
        <v>44</v>
      </c>
      <c r="E150" s="901">
        <v>0.89870347573618392</v>
      </c>
      <c r="F150" s="835">
        <v>1.2026164222544464</v>
      </c>
      <c r="G150" s="835">
        <v>1.087205958742856</v>
      </c>
      <c r="H150" s="835">
        <v>0.70809815992310243</v>
      </c>
      <c r="I150" s="835">
        <v>9.4640048482800623E-3</v>
      </c>
      <c r="J150" s="835">
        <v>0</v>
      </c>
      <c r="K150" s="835">
        <v>0</v>
      </c>
      <c r="L150" s="902">
        <v>0.79236809723795143</v>
      </c>
    </row>
    <row r="151" spans="1:12" ht="18.95" customHeight="1">
      <c r="A151" s="879"/>
      <c r="B151" s="880"/>
      <c r="C151" s="880"/>
      <c r="D151" s="883" t="s">
        <v>45</v>
      </c>
      <c r="E151" s="903">
        <v>0.12954386295462378</v>
      </c>
      <c r="F151" s="904">
        <v>0.10722348890373318</v>
      </c>
      <c r="G151" s="904">
        <v>0.82836310381208722</v>
      </c>
      <c r="H151" s="904">
        <v>0.68576252406296367</v>
      </c>
      <c r="I151" s="904">
        <v>9.3813683261878954E-3</v>
      </c>
      <c r="J151" s="904">
        <v>0</v>
      </c>
      <c r="K151" s="904">
        <v>0</v>
      </c>
      <c r="L151" s="905">
        <v>0.74267466271026361</v>
      </c>
    </row>
    <row r="152" spans="1:12" ht="18.95" customHeight="1">
      <c r="A152" s="873" t="s">
        <v>410</v>
      </c>
      <c r="B152" s="874" t="s">
        <v>47</v>
      </c>
      <c r="C152" s="875" t="s">
        <v>411</v>
      </c>
      <c r="D152" s="876" t="s">
        <v>41</v>
      </c>
      <c r="E152" s="959">
        <v>154707000</v>
      </c>
      <c r="F152" s="954">
        <v>21376000</v>
      </c>
      <c r="G152" s="954">
        <v>4175000</v>
      </c>
      <c r="H152" s="954">
        <v>123837000</v>
      </c>
      <c r="I152" s="954">
        <v>5319000</v>
      </c>
      <c r="J152" s="954">
        <v>0</v>
      </c>
      <c r="K152" s="954">
        <v>0</v>
      </c>
      <c r="L152" s="962">
        <v>0</v>
      </c>
    </row>
    <row r="153" spans="1:12" ht="18.95" customHeight="1">
      <c r="A153" s="873"/>
      <c r="B153" s="874"/>
      <c r="C153" s="875" t="s">
        <v>412</v>
      </c>
      <c r="D153" s="878" t="s">
        <v>42</v>
      </c>
      <c r="E153" s="961">
        <v>410152576</v>
      </c>
      <c r="F153" s="954">
        <v>252791550</v>
      </c>
      <c r="G153" s="954">
        <v>26007147</v>
      </c>
      <c r="H153" s="954">
        <v>125794379</v>
      </c>
      <c r="I153" s="954">
        <v>5559500</v>
      </c>
      <c r="J153" s="954">
        <v>0</v>
      </c>
      <c r="K153" s="954">
        <v>0</v>
      </c>
      <c r="L153" s="962">
        <v>0</v>
      </c>
    </row>
    <row r="154" spans="1:12" ht="18.95" customHeight="1">
      <c r="A154" s="873"/>
      <c r="B154" s="874"/>
      <c r="C154" s="875"/>
      <c r="D154" s="878" t="s">
        <v>43</v>
      </c>
      <c r="E154" s="961">
        <v>315429547.68999994</v>
      </c>
      <c r="F154" s="954">
        <v>208827814.71999994</v>
      </c>
      <c r="G154" s="954">
        <v>15835964.27</v>
      </c>
      <c r="H154" s="954">
        <v>88932561.649999991</v>
      </c>
      <c r="I154" s="954">
        <v>1833207.05</v>
      </c>
      <c r="J154" s="954">
        <v>0</v>
      </c>
      <c r="K154" s="954">
        <v>0</v>
      </c>
      <c r="L154" s="962">
        <v>0</v>
      </c>
    </row>
    <row r="155" spans="1:12" ht="18.95" customHeight="1">
      <c r="A155" s="873"/>
      <c r="B155" s="875"/>
      <c r="C155" s="875"/>
      <c r="D155" s="878" t="s">
        <v>44</v>
      </c>
      <c r="E155" s="901">
        <v>2.0388834874310788</v>
      </c>
      <c r="F155" s="835">
        <v>9.7692652844311354</v>
      </c>
      <c r="G155" s="835">
        <v>3.7930453341317363</v>
      </c>
      <c r="H155" s="835">
        <v>0.71814208717911443</v>
      </c>
      <c r="I155" s="835">
        <v>0.34465257567211882</v>
      </c>
      <c r="J155" s="835">
        <v>0</v>
      </c>
      <c r="K155" s="835">
        <v>0</v>
      </c>
      <c r="L155" s="902">
        <v>0</v>
      </c>
    </row>
    <row r="156" spans="1:12" ht="18.95" customHeight="1">
      <c r="A156" s="879"/>
      <c r="B156" s="880"/>
      <c r="C156" s="880"/>
      <c r="D156" s="883" t="s">
        <v>45</v>
      </c>
      <c r="E156" s="903">
        <v>0.76905416702783291</v>
      </c>
      <c r="F156" s="904">
        <v>0.82608700615190633</v>
      </c>
      <c r="G156" s="904">
        <v>0.60890816935821523</v>
      </c>
      <c r="H156" s="904">
        <v>0.70696769090135569</v>
      </c>
      <c r="I156" s="904">
        <v>0.32974315136253263</v>
      </c>
      <c r="J156" s="904">
        <v>0</v>
      </c>
      <c r="K156" s="904">
        <v>0</v>
      </c>
      <c r="L156" s="905">
        <v>0</v>
      </c>
    </row>
    <row r="157" spans="1:12" ht="18.95" customHeight="1">
      <c r="A157" s="873" t="s">
        <v>426</v>
      </c>
      <c r="B157" s="874" t="s">
        <v>47</v>
      </c>
      <c r="C157" s="875" t="s">
        <v>178</v>
      </c>
      <c r="D157" s="878" t="s">
        <v>41</v>
      </c>
      <c r="E157" s="959">
        <v>58771447000</v>
      </c>
      <c r="F157" s="954">
        <v>54851523000</v>
      </c>
      <c r="G157" s="954">
        <v>16000</v>
      </c>
      <c r="H157" s="954">
        <v>3919908000</v>
      </c>
      <c r="I157" s="954">
        <v>0</v>
      </c>
      <c r="J157" s="954">
        <v>0</v>
      </c>
      <c r="K157" s="954">
        <v>0</v>
      </c>
      <c r="L157" s="962">
        <v>0</v>
      </c>
    </row>
    <row r="158" spans="1:12" ht="18.95" customHeight="1">
      <c r="A158" s="873"/>
      <c r="B158" s="874"/>
      <c r="C158" s="875"/>
      <c r="D158" s="878" t="s">
        <v>42</v>
      </c>
      <c r="E158" s="961">
        <v>60038854328.050003</v>
      </c>
      <c r="F158" s="954">
        <v>54610547235.130005</v>
      </c>
      <c r="G158" s="954">
        <v>1341786190</v>
      </c>
      <c r="H158" s="954">
        <v>3925614665.25</v>
      </c>
      <c r="I158" s="954">
        <v>160851331.67000002</v>
      </c>
      <c r="J158" s="954">
        <v>0</v>
      </c>
      <c r="K158" s="954">
        <v>0</v>
      </c>
      <c r="L158" s="962">
        <v>54906</v>
      </c>
    </row>
    <row r="159" spans="1:12" ht="18.95" customHeight="1">
      <c r="A159" s="873"/>
      <c r="B159" s="874"/>
      <c r="C159" s="875"/>
      <c r="D159" s="878" t="s">
        <v>43</v>
      </c>
      <c r="E159" s="961">
        <v>49760876528.020004</v>
      </c>
      <c r="F159" s="954">
        <v>45361866570.51001</v>
      </c>
      <c r="G159" s="954">
        <v>1267439894.3400002</v>
      </c>
      <c r="H159" s="954">
        <v>3045983600.6000018</v>
      </c>
      <c r="I159" s="954">
        <v>85533556.569999993</v>
      </c>
      <c r="J159" s="954">
        <v>0</v>
      </c>
      <c r="K159" s="954">
        <v>0</v>
      </c>
      <c r="L159" s="962">
        <v>52906</v>
      </c>
    </row>
    <row r="160" spans="1:12" ht="18.95" customHeight="1">
      <c r="A160" s="877"/>
      <c r="B160" s="875"/>
      <c r="C160" s="875"/>
      <c r="D160" s="878" t="s">
        <v>44</v>
      </c>
      <c r="E160" s="901">
        <v>0.84668455632919848</v>
      </c>
      <c r="F160" s="835">
        <v>0.8269937476578364</v>
      </c>
      <c r="G160" s="835" t="s">
        <v>788</v>
      </c>
      <c r="H160" s="835">
        <v>0.7770548698081694</v>
      </c>
      <c r="I160" s="835">
        <v>0</v>
      </c>
      <c r="J160" s="835">
        <v>0</v>
      </c>
      <c r="K160" s="835">
        <v>0</v>
      </c>
      <c r="L160" s="902">
        <v>0</v>
      </c>
    </row>
    <row r="161" spans="1:12" ht="18.75" customHeight="1">
      <c r="A161" s="879"/>
      <c r="B161" s="880"/>
      <c r="C161" s="880"/>
      <c r="D161" s="884" t="s">
        <v>45</v>
      </c>
      <c r="E161" s="903">
        <v>0.82881122707852617</v>
      </c>
      <c r="F161" s="904">
        <v>0.83064295941223454</v>
      </c>
      <c r="G161" s="904">
        <v>0.94459154803195589</v>
      </c>
      <c r="H161" s="904">
        <v>0.77592526530008277</v>
      </c>
      <c r="I161" s="904">
        <v>0.53175535248585482</v>
      </c>
      <c r="J161" s="904">
        <v>0</v>
      </c>
      <c r="K161" s="904">
        <v>0</v>
      </c>
      <c r="L161" s="905">
        <v>0.96357410847630498</v>
      </c>
    </row>
    <row r="162" spans="1:12" ht="18.95" customHeight="1">
      <c r="A162" s="890" t="s">
        <v>413</v>
      </c>
      <c r="B162" s="886" t="s">
        <v>47</v>
      </c>
      <c r="C162" s="891" t="s">
        <v>414</v>
      </c>
      <c r="D162" s="888" t="s">
        <v>41</v>
      </c>
      <c r="E162" s="959">
        <v>1753630000</v>
      </c>
      <c r="F162" s="954">
        <v>1069581000</v>
      </c>
      <c r="G162" s="954">
        <v>882000</v>
      </c>
      <c r="H162" s="954">
        <v>498572000</v>
      </c>
      <c r="I162" s="954">
        <v>31544000</v>
      </c>
      <c r="J162" s="954">
        <v>0</v>
      </c>
      <c r="K162" s="954">
        <v>0</v>
      </c>
      <c r="L162" s="962">
        <v>153051000</v>
      </c>
    </row>
    <row r="163" spans="1:12" ht="18.95" customHeight="1">
      <c r="A163" s="873"/>
      <c r="B163" s="874"/>
      <c r="C163" s="875" t="s">
        <v>415</v>
      </c>
      <c r="D163" s="878" t="s">
        <v>42</v>
      </c>
      <c r="E163" s="961">
        <v>2294090370.3900003</v>
      </c>
      <c r="F163" s="954">
        <v>1101136160</v>
      </c>
      <c r="G163" s="954">
        <v>1027035</v>
      </c>
      <c r="H163" s="954">
        <v>561551959.62000012</v>
      </c>
      <c r="I163" s="954">
        <v>486782892.32999998</v>
      </c>
      <c r="J163" s="954">
        <v>0</v>
      </c>
      <c r="K163" s="954">
        <v>0</v>
      </c>
      <c r="L163" s="962">
        <v>143592323.44</v>
      </c>
    </row>
    <row r="164" spans="1:12" ht="18.95" customHeight="1">
      <c r="A164" s="873"/>
      <c r="B164" s="874"/>
      <c r="C164" s="875"/>
      <c r="D164" s="878" t="s">
        <v>43</v>
      </c>
      <c r="E164" s="961">
        <v>1183724346.2099998</v>
      </c>
      <c r="F164" s="954">
        <v>548678775.99000001</v>
      </c>
      <c r="G164" s="954">
        <v>592803.94000000006</v>
      </c>
      <c r="H164" s="954">
        <v>396574241.02999961</v>
      </c>
      <c r="I164" s="954">
        <v>137274198.53</v>
      </c>
      <c r="J164" s="954">
        <v>0</v>
      </c>
      <c r="K164" s="954">
        <v>0</v>
      </c>
      <c r="L164" s="962">
        <v>100604326.71999998</v>
      </c>
    </row>
    <row r="165" spans="1:12" ht="18.95" customHeight="1">
      <c r="A165" s="873"/>
      <c r="B165" s="875"/>
      <c r="C165" s="875"/>
      <c r="D165" s="878" t="s">
        <v>44</v>
      </c>
      <c r="E165" s="901">
        <v>0.67501374076059362</v>
      </c>
      <c r="F165" s="835">
        <v>0.51298478188187713</v>
      </c>
      <c r="G165" s="835">
        <v>0.67211331065759639</v>
      </c>
      <c r="H165" s="835">
        <v>0.79542020215736065</v>
      </c>
      <c r="I165" s="835">
        <v>4.3518323145447626</v>
      </c>
      <c r="J165" s="835">
        <v>0</v>
      </c>
      <c r="K165" s="835">
        <v>0</v>
      </c>
      <c r="L165" s="902">
        <v>0.65732551058144006</v>
      </c>
    </row>
    <row r="166" spans="1:12" ht="18.95" customHeight="1">
      <c r="A166" s="879"/>
      <c r="B166" s="880"/>
      <c r="C166" s="880"/>
      <c r="D166" s="883" t="s">
        <v>45</v>
      </c>
      <c r="E166" s="903">
        <v>0.51598854233835789</v>
      </c>
      <c r="F166" s="904">
        <v>0.49828422307918763</v>
      </c>
      <c r="G166" s="904">
        <v>0.5771993554260566</v>
      </c>
      <c r="H166" s="904">
        <v>0.70621112478773962</v>
      </c>
      <c r="I166" s="904">
        <v>0.28200292305453301</v>
      </c>
      <c r="J166" s="904">
        <v>0</v>
      </c>
      <c r="K166" s="904">
        <v>0</v>
      </c>
      <c r="L166" s="905">
        <v>0.70062468737778638</v>
      </c>
    </row>
    <row r="167" spans="1:12" ht="18.95" customHeight="1">
      <c r="A167" s="873" t="s">
        <v>416</v>
      </c>
      <c r="B167" s="874" t="s">
        <v>47</v>
      </c>
      <c r="C167" s="875" t="s">
        <v>417</v>
      </c>
      <c r="D167" s="878" t="s">
        <v>41</v>
      </c>
      <c r="E167" s="959">
        <v>3840018000</v>
      </c>
      <c r="F167" s="954">
        <v>2206536000</v>
      </c>
      <c r="G167" s="954">
        <v>9355000</v>
      </c>
      <c r="H167" s="954">
        <v>408150000</v>
      </c>
      <c r="I167" s="954">
        <v>1185341000</v>
      </c>
      <c r="J167" s="954">
        <v>0</v>
      </c>
      <c r="K167" s="954">
        <v>0</v>
      </c>
      <c r="L167" s="962">
        <v>30636000</v>
      </c>
    </row>
    <row r="168" spans="1:12" ht="18.95" customHeight="1">
      <c r="A168" s="873"/>
      <c r="B168" s="874"/>
      <c r="C168" s="875" t="s">
        <v>418</v>
      </c>
      <c r="D168" s="878" t="s">
        <v>42</v>
      </c>
      <c r="E168" s="961">
        <v>3982296813.0200005</v>
      </c>
      <c r="F168" s="954">
        <v>2333719002.2000003</v>
      </c>
      <c r="G168" s="954">
        <v>15448532.130000001</v>
      </c>
      <c r="H168" s="954">
        <v>428049735.87</v>
      </c>
      <c r="I168" s="954">
        <v>1167896983.8199999</v>
      </c>
      <c r="J168" s="954">
        <v>0</v>
      </c>
      <c r="K168" s="954">
        <v>0</v>
      </c>
      <c r="L168" s="962">
        <v>37182559</v>
      </c>
    </row>
    <row r="169" spans="1:12" ht="18.95" customHeight="1">
      <c r="A169" s="873"/>
      <c r="B169" s="874"/>
      <c r="C169" s="875"/>
      <c r="D169" s="878" t="s">
        <v>43</v>
      </c>
      <c r="E169" s="961">
        <v>2185809452.2400002</v>
      </c>
      <c r="F169" s="954">
        <v>1713298152.5200002</v>
      </c>
      <c r="G169" s="954">
        <v>13185939.950000001</v>
      </c>
      <c r="H169" s="954">
        <v>265948709.88000003</v>
      </c>
      <c r="I169" s="954">
        <v>169979881.16</v>
      </c>
      <c r="J169" s="954">
        <v>0</v>
      </c>
      <c r="K169" s="954">
        <v>0</v>
      </c>
      <c r="L169" s="962">
        <v>23396768.730000004</v>
      </c>
    </row>
    <row r="170" spans="1:12" ht="18.95" customHeight="1">
      <c r="A170" s="877"/>
      <c r="B170" s="875"/>
      <c r="C170" s="875"/>
      <c r="D170" s="878" t="s">
        <v>44</v>
      </c>
      <c r="E170" s="901">
        <v>0.56921854330891164</v>
      </c>
      <c r="F170" s="835">
        <v>0.77646508034312611</v>
      </c>
      <c r="G170" s="835">
        <v>1.4095072100481028</v>
      </c>
      <c r="H170" s="835">
        <v>0.651595516060272</v>
      </c>
      <c r="I170" s="835">
        <v>0.14340167189019867</v>
      </c>
      <c r="J170" s="835">
        <v>0</v>
      </c>
      <c r="K170" s="835">
        <v>0</v>
      </c>
      <c r="L170" s="902">
        <v>0.76370181257344316</v>
      </c>
    </row>
    <row r="171" spans="1:12" ht="18.95" customHeight="1">
      <c r="A171" s="879"/>
      <c r="B171" s="880"/>
      <c r="C171" s="880"/>
      <c r="D171" s="884" t="s">
        <v>45</v>
      </c>
      <c r="E171" s="903">
        <v>0.54888160146515486</v>
      </c>
      <c r="F171" s="904">
        <v>0.73414929171201482</v>
      </c>
      <c r="G171" s="904">
        <v>0.85353998936855635</v>
      </c>
      <c r="H171" s="904">
        <v>0.62130329163611364</v>
      </c>
      <c r="I171" s="904">
        <v>0.14554355693600957</v>
      </c>
      <c r="J171" s="904">
        <v>0</v>
      </c>
      <c r="K171" s="904">
        <v>0</v>
      </c>
      <c r="L171" s="905">
        <v>0.62924041161341271</v>
      </c>
    </row>
    <row r="172" spans="1:12" ht="18.95" customHeight="1">
      <c r="A172" s="873" t="s">
        <v>419</v>
      </c>
      <c r="B172" s="874" t="s">
        <v>47</v>
      </c>
      <c r="C172" s="875" t="s">
        <v>420</v>
      </c>
      <c r="D172" s="889" t="s">
        <v>41</v>
      </c>
      <c r="E172" s="959">
        <v>112398000</v>
      </c>
      <c r="F172" s="954">
        <v>107379000</v>
      </c>
      <c r="G172" s="954">
        <v>22000</v>
      </c>
      <c r="H172" s="954">
        <v>32000</v>
      </c>
      <c r="I172" s="954">
        <v>650000</v>
      </c>
      <c r="J172" s="954">
        <v>0</v>
      </c>
      <c r="K172" s="954">
        <v>0</v>
      </c>
      <c r="L172" s="962">
        <v>4315000</v>
      </c>
    </row>
    <row r="173" spans="1:12" ht="18.95" customHeight="1">
      <c r="A173" s="877"/>
      <c r="B173" s="875"/>
      <c r="C173" s="875" t="s">
        <v>421</v>
      </c>
      <c r="D173" s="878" t="s">
        <v>42</v>
      </c>
      <c r="E173" s="961">
        <v>117373073.93000001</v>
      </c>
      <c r="F173" s="954">
        <v>107422418.93000001</v>
      </c>
      <c r="G173" s="954">
        <v>22000</v>
      </c>
      <c r="H173" s="954">
        <v>492000</v>
      </c>
      <c r="I173" s="954">
        <v>4923655</v>
      </c>
      <c r="J173" s="954">
        <v>0</v>
      </c>
      <c r="K173" s="954">
        <v>0</v>
      </c>
      <c r="L173" s="962">
        <v>4513000</v>
      </c>
    </row>
    <row r="174" spans="1:12" ht="18.95" customHeight="1">
      <c r="A174" s="877"/>
      <c r="B174" s="875"/>
      <c r="C174" s="875" t="s">
        <v>422</v>
      </c>
      <c r="D174" s="878" t="s">
        <v>43</v>
      </c>
      <c r="E174" s="961">
        <v>107362410.03</v>
      </c>
      <c r="F174" s="954">
        <v>103731678.93000001</v>
      </c>
      <c r="G174" s="954">
        <v>8000</v>
      </c>
      <c r="H174" s="954">
        <v>125663.1</v>
      </c>
      <c r="I174" s="954">
        <v>660400</v>
      </c>
      <c r="J174" s="954">
        <v>0</v>
      </c>
      <c r="K174" s="954">
        <v>0</v>
      </c>
      <c r="L174" s="962">
        <v>2836668</v>
      </c>
    </row>
    <row r="175" spans="1:12" ht="18.95" customHeight="1">
      <c r="A175" s="877"/>
      <c r="B175" s="875"/>
      <c r="C175" s="875" t="s">
        <v>423</v>
      </c>
      <c r="D175" s="878" t="s">
        <v>44</v>
      </c>
      <c r="E175" s="901">
        <v>0.95519858031281701</v>
      </c>
      <c r="F175" s="835">
        <v>0.96603319950828381</v>
      </c>
      <c r="G175" s="835">
        <v>0.36363636363636365</v>
      </c>
      <c r="H175" s="952">
        <v>3.926971875</v>
      </c>
      <c r="I175" s="835">
        <v>1.016</v>
      </c>
      <c r="J175" s="835">
        <v>0</v>
      </c>
      <c r="K175" s="835">
        <v>0</v>
      </c>
      <c r="L175" s="902">
        <v>0.65739698725376594</v>
      </c>
    </row>
    <row r="176" spans="1:12" ht="18.95" customHeight="1">
      <c r="A176" s="879"/>
      <c r="B176" s="880"/>
      <c r="C176" s="880"/>
      <c r="D176" s="883" t="s">
        <v>45</v>
      </c>
      <c r="E176" s="903">
        <v>0.91471072908961848</v>
      </c>
      <c r="F176" s="904">
        <v>0.96564273978595649</v>
      </c>
      <c r="G176" s="904">
        <v>0.36363636363636365</v>
      </c>
      <c r="H176" s="904">
        <v>0.25541280487804879</v>
      </c>
      <c r="I176" s="904">
        <v>0.13412800043869849</v>
      </c>
      <c r="J176" s="904">
        <v>0</v>
      </c>
      <c r="K176" s="904">
        <v>0</v>
      </c>
      <c r="L176" s="905">
        <v>0.62855484156880126</v>
      </c>
    </row>
    <row r="177" spans="1:13" ht="18.95" customHeight="1">
      <c r="A177" s="873" t="s">
        <v>424</v>
      </c>
      <c r="B177" s="874" t="s">
        <v>47</v>
      </c>
      <c r="C177" s="875" t="s">
        <v>425</v>
      </c>
      <c r="D177" s="876" t="s">
        <v>41</v>
      </c>
      <c r="E177" s="959">
        <v>288064000</v>
      </c>
      <c r="F177" s="954">
        <v>243718000</v>
      </c>
      <c r="G177" s="954">
        <v>27075000</v>
      </c>
      <c r="H177" s="954">
        <v>17070000</v>
      </c>
      <c r="I177" s="954">
        <v>0</v>
      </c>
      <c r="J177" s="954">
        <v>0</v>
      </c>
      <c r="K177" s="954">
        <v>0</v>
      </c>
      <c r="L177" s="962">
        <v>201000</v>
      </c>
    </row>
    <row r="178" spans="1:13" ht="18.95" customHeight="1">
      <c r="A178" s="877"/>
      <c r="B178" s="875"/>
      <c r="C178" s="875"/>
      <c r="D178" s="878" t="s">
        <v>42</v>
      </c>
      <c r="E178" s="961">
        <v>336096023.36000001</v>
      </c>
      <c r="F178" s="954">
        <v>292143180</v>
      </c>
      <c r="G178" s="954">
        <v>26597000</v>
      </c>
      <c r="H178" s="954">
        <v>12575140</v>
      </c>
      <c r="I178" s="954">
        <v>3898899</v>
      </c>
      <c r="J178" s="954">
        <v>0</v>
      </c>
      <c r="K178" s="954">
        <v>0</v>
      </c>
      <c r="L178" s="962">
        <v>881804.36</v>
      </c>
    </row>
    <row r="179" spans="1:13" ht="18.95" customHeight="1">
      <c r="A179" s="877"/>
      <c r="B179" s="875"/>
      <c r="C179" s="875"/>
      <c r="D179" s="878" t="s">
        <v>43</v>
      </c>
      <c r="E179" s="961">
        <v>289448152.58999997</v>
      </c>
      <c r="F179" s="954">
        <v>262963664.30000001</v>
      </c>
      <c r="G179" s="954">
        <v>17371022.969999999</v>
      </c>
      <c r="H179" s="954">
        <v>8453188.6199999992</v>
      </c>
      <c r="I179" s="954">
        <v>270352</v>
      </c>
      <c r="J179" s="954">
        <v>0</v>
      </c>
      <c r="K179" s="954">
        <v>0</v>
      </c>
      <c r="L179" s="962">
        <v>389924.7</v>
      </c>
    </row>
    <row r="180" spans="1:13" ht="19.5" customHeight="1">
      <c r="A180" s="877"/>
      <c r="B180" s="875"/>
      <c r="C180" s="875"/>
      <c r="D180" s="878" t="s">
        <v>44</v>
      </c>
      <c r="E180" s="901">
        <v>1.0048050176002554</v>
      </c>
      <c r="F180" s="835">
        <v>1.0789669384288398</v>
      </c>
      <c r="G180" s="835">
        <v>0.64158902936288087</v>
      </c>
      <c r="H180" s="835">
        <v>0.49520730052724071</v>
      </c>
      <c r="I180" s="835">
        <v>0</v>
      </c>
      <c r="J180" s="835">
        <v>0</v>
      </c>
      <c r="K180" s="835">
        <v>0</v>
      </c>
      <c r="L180" s="902">
        <v>1.9399238805970149</v>
      </c>
    </row>
    <row r="181" spans="1:13" ht="18.75" customHeight="1">
      <c r="A181" s="879"/>
      <c r="B181" s="880"/>
      <c r="C181" s="880"/>
      <c r="D181" s="883" t="s">
        <v>45</v>
      </c>
      <c r="E181" s="903">
        <v>0.86120671615315592</v>
      </c>
      <c r="F181" s="904">
        <v>0.90011912754560974</v>
      </c>
      <c r="G181" s="904">
        <v>0.65311963642516069</v>
      </c>
      <c r="H181" s="904">
        <v>0.67221427514922294</v>
      </c>
      <c r="I181" s="904">
        <v>6.9340601026084539E-2</v>
      </c>
      <c r="J181" s="904">
        <v>0</v>
      </c>
      <c r="K181" s="904">
        <v>0</v>
      </c>
      <c r="L181" s="905">
        <v>0.44218958046431073</v>
      </c>
    </row>
    <row r="182" spans="1:13" s="828" customFormat="1" ht="18.75" customHeight="1">
      <c r="A182" s="1525" t="s">
        <v>737</v>
      </c>
      <c r="B182" s="1525"/>
      <c r="C182" s="1525"/>
      <c r="D182" s="1525"/>
      <c r="E182" s="1525"/>
      <c r="F182" s="1525"/>
      <c r="G182" s="1525"/>
      <c r="H182" s="1525"/>
      <c r="I182" s="1525"/>
      <c r="J182" s="1525"/>
      <c r="K182" s="1525"/>
      <c r="L182" s="1525"/>
      <c r="M182" s="1525"/>
    </row>
    <row r="183" spans="1:13">
      <c r="E183" s="893"/>
      <c r="F183" s="893"/>
      <c r="G183" s="893"/>
      <c r="H183" s="893"/>
      <c r="I183" s="893"/>
      <c r="J183" s="893"/>
      <c r="K183" s="893"/>
      <c r="L183" s="893"/>
    </row>
    <row r="187" spans="1:13">
      <c r="H187" s="882"/>
      <c r="I187" s="882"/>
      <c r="J187" s="882"/>
    </row>
    <row r="188" spans="1:13">
      <c r="H188" s="906"/>
      <c r="I188" s="907"/>
      <c r="J188" s="882"/>
    </row>
  </sheetData>
  <mergeCells count="1">
    <mergeCell ref="A182:M182"/>
  </mergeCells>
  <printOptions horizontalCentered="1"/>
  <pageMargins left="0.70866141732283472" right="0.70866141732283472" top="0.62992125984251968" bottom="0.19685039370078741" header="0.43307086614173229" footer="0"/>
  <pageSetup paperSize="9" scale="65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6"/>
  <sheetViews>
    <sheetView showGridLines="0" zoomScale="70" zoomScaleNormal="70" workbookViewId="0">
      <selection activeCell="K23" sqref="K23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997" t="s">
        <v>4</v>
      </c>
      <c r="G5" s="999"/>
      <c r="H5" s="815" t="s">
        <v>4</v>
      </c>
      <c r="I5" s="816" t="s">
        <v>4</v>
      </c>
      <c r="J5" s="816"/>
      <c r="K5" s="817" t="s">
        <v>4</v>
      </c>
      <c r="L5" s="816" t="s">
        <v>4</v>
      </c>
      <c r="M5" s="15" t="s">
        <v>4</v>
      </c>
      <c r="N5" s="817" t="s">
        <v>4</v>
      </c>
    </row>
    <row r="6" spans="1:16" ht="15.95" customHeight="1">
      <c r="A6" s="16"/>
      <c r="B6" s="17"/>
      <c r="C6" s="819" t="s">
        <v>730</v>
      </c>
      <c r="D6" s="18"/>
      <c r="E6" s="19"/>
      <c r="F6" s="20" t="s">
        <v>5</v>
      </c>
      <c r="G6" s="998"/>
      <c r="H6" s="820" t="s">
        <v>6</v>
      </c>
      <c r="I6" s="821" t="s">
        <v>7</v>
      </c>
      <c r="J6" s="821"/>
      <c r="K6" s="822" t="s">
        <v>7</v>
      </c>
      <c r="L6" s="821" t="s">
        <v>8</v>
      </c>
      <c r="M6" s="823" t="s">
        <v>9</v>
      </c>
      <c r="N6" s="822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998"/>
      <c r="H7" s="825" t="s">
        <v>14</v>
      </c>
      <c r="I7" s="821" t="s">
        <v>15</v>
      </c>
      <c r="J7" s="821"/>
      <c r="K7" s="822" t="s">
        <v>16</v>
      </c>
      <c r="L7" s="821" t="s">
        <v>17</v>
      </c>
      <c r="M7" s="822" t="s">
        <v>18</v>
      </c>
      <c r="N7" s="826" t="s">
        <v>19</v>
      </c>
    </row>
    <row r="8" spans="1:16" ht="15.95" customHeight="1">
      <c r="A8" s="16"/>
      <c r="B8" s="17"/>
      <c r="C8" s="21" t="s">
        <v>702</v>
      </c>
      <c r="D8" s="22"/>
      <c r="E8" s="23" t="s">
        <v>4</v>
      </c>
      <c r="F8" s="20" t="s">
        <v>20</v>
      </c>
      <c r="G8" s="998"/>
      <c r="H8" s="825" t="s">
        <v>21</v>
      </c>
      <c r="I8" s="821" t="s">
        <v>22</v>
      </c>
      <c r="J8" s="821"/>
      <c r="K8" s="822" t="s">
        <v>4</v>
      </c>
      <c r="L8" s="821" t="s">
        <v>23</v>
      </c>
      <c r="M8" s="822" t="s">
        <v>24</v>
      </c>
      <c r="N8" s="822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996" t="s">
        <v>4</v>
      </c>
      <c r="G9" s="998"/>
      <c r="H9" s="825" t="s">
        <v>4</v>
      </c>
      <c r="I9" s="821" t="s">
        <v>27</v>
      </c>
      <c r="J9" s="821"/>
      <c r="K9" s="822"/>
      <c r="L9" s="821" t="s">
        <v>28</v>
      </c>
      <c r="M9" s="822" t="s">
        <v>4</v>
      </c>
      <c r="N9" s="822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000"/>
      <c r="G10" s="1001"/>
      <c r="H10" s="827"/>
      <c r="I10" s="27"/>
      <c r="J10" s="27"/>
      <c r="K10" s="28"/>
      <c r="L10" s="29"/>
      <c r="M10" s="30"/>
      <c r="N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528" t="s">
        <v>33</v>
      </c>
      <c r="G11" s="1529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11">
        <v>523492865000</v>
      </c>
      <c r="F12" s="612">
        <v>287955066000</v>
      </c>
      <c r="G12" s="612"/>
      <c r="H12" s="612">
        <v>28621946000</v>
      </c>
      <c r="I12" s="612">
        <v>96583959000</v>
      </c>
      <c r="J12" s="612"/>
      <c r="K12" s="612">
        <v>40384979000</v>
      </c>
      <c r="L12" s="612">
        <v>26000000000</v>
      </c>
      <c r="M12" s="612">
        <v>32064252000</v>
      </c>
      <c r="N12" s="613">
        <v>11882663000</v>
      </c>
      <c r="O12" s="44"/>
      <c r="P12" s="44"/>
    </row>
    <row r="13" spans="1:16" ht="18.399999999999999" customHeight="1">
      <c r="A13" s="16"/>
      <c r="B13" s="17"/>
      <c r="C13" s="45"/>
      <c r="D13" s="46" t="s">
        <v>42</v>
      </c>
      <c r="E13" s="614">
        <v>523492865000</v>
      </c>
      <c r="F13" s="612">
        <v>286539005565.68005</v>
      </c>
      <c r="G13" s="612"/>
      <c r="H13" s="612">
        <v>29585499261.669998</v>
      </c>
      <c r="I13" s="612">
        <v>95498204024.419998</v>
      </c>
      <c r="J13" s="612"/>
      <c r="K13" s="612">
        <v>42805563094.789993</v>
      </c>
      <c r="L13" s="612">
        <v>26000000000</v>
      </c>
      <c r="M13" s="612">
        <v>32064252000</v>
      </c>
      <c r="N13" s="615">
        <v>11000341053.439999</v>
      </c>
      <c r="O13" s="44"/>
      <c r="P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14">
        <v>353777366726.60999</v>
      </c>
      <c r="F14" s="612">
        <v>198553735911.19998</v>
      </c>
      <c r="G14" s="612"/>
      <c r="H14" s="612">
        <v>24163894329.810013</v>
      </c>
      <c r="I14" s="612">
        <v>68340011468.51004</v>
      </c>
      <c r="J14" s="612"/>
      <c r="K14" s="612">
        <v>9724258326.2299976</v>
      </c>
      <c r="L14" s="612">
        <v>22639982301.680004</v>
      </c>
      <c r="M14" s="612">
        <v>23734197891.699997</v>
      </c>
      <c r="N14" s="615">
        <v>6621286497.4800014</v>
      </c>
      <c r="O14" s="44"/>
      <c r="P14" s="44"/>
    </row>
    <row r="15" spans="1:16" ht="18.399999999999999" customHeight="1">
      <c r="A15" s="16"/>
      <c r="B15" s="17"/>
      <c r="C15" s="45"/>
      <c r="D15" s="46" t="s">
        <v>44</v>
      </c>
      <c r="E15" s="261">
        <v>0.67580169736718376</v>
      </c>
      <c r="F15" s="261">
        <v>0.68953027522426014</v>
      </c>
      <c r="G15" s="261"/>
      <c r="H15" s="261">
        <v>0.84424358601647886</v>
      </c>
      <c r="I15" s="261">
        <v>0.70757103121554621</v>
      </c>
      <c r="J15" s="261"/>
      <c r="K15" s="261">
        <v>0.2407889905360604</v>
      </c>
      <c r="L15" s="261">
        <v>0.87076855006461551</v>
      </c>
      <c r="M15" s="261">
        <v>0.74020744010183048</v>
      </c>
      <c r="N15" s="262">
        <v>0.55722244226567741</v>
      </c>
      <c r="O15" s="44"/>
      <c r="P15" s="44"/>
    </row>
    <row r="16" spans="1:16" ht="18.399999999999999" customHeight="1">
      <c r="A16" s="48"/>
      <c r="B16" s="49"/>
      <c r="C16" s="50"/>
      <c r="D16" s="46" t="s">
        <v>45</v>
      </c>
      <c r="E16" s="263">
        <v>0.67580169736718376</v>
      </c>
      <c r="F16" s="263">
        <v>0.69293789695130281</v>
      </c>
      <c r="G16" s="263"/>
      <c r="H16" s="263">
        <v>0.81674789788374336</v>
      </c>
      <c r="I16" s="263">
        <v>0.71561567221761269</v>
      </c>
      <c r="J16" s="263"/>
      <c r="K16" s="263">
        <v>0.22717276968641417</v>
      </c>
      <c r="L16" s="263">
        <v>0.87076855006461551</v>
      </c>
      <c r="M16" s="263">
        <v>0.74020744010183048</v>
      </c>
      <c r="N16" s="264">
        <v>0.6019164737996382</v>
      </c>
      <c r="O16" s="44"/>
      <c r="P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16">
        <v>204971000</v>
      </c>
      <c r="F17" s="954">
        <v>30000000</v>
      </c>
      <c r="G17" s="960"/>
      <c r="H17" s="954">
        <v>857000</v>
      </c>
      <c r="I17" s="954">
        <v>162574000</v>
      </c>
      <c r="J17" s="1015"/>
      <c r="K17" s="954">
        <v>11540000</v>
      </c>
      <c r="L17" s="954">
        <v>0</v>
      </c>
      <c r="M17" s="954">
        <v>0</v>
      </c>
      <c r="N17" s="962">
        <v>0</v>
      </c>
      <c r="O17" s="44"/>
      <c r="P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16">
        <v>204971000</v>
      </c>
      <c r="F18" s="954">
        <v>30000000</v>
      </c>
      <c r="G18" s="954"/>
      <c r="H18" s="954">
        <v>1034450</v>
      </c>
      <c r="I18" s="954">
        <v>162396550</v>
      </c>
      <c r="J18" s="1015"/>
      <c r="K18" s="954">
        <v>11540000</v>
      </c>
      <c r="L18" s="954">
        <v>0</v>
      </c>
      <c r="M18" s="954">
        <v>0</v>
      </c>
      <c r="N18" s="962">
        <v>0</v>
      </c>
      <c r="O18" s="44"/>
      <c r="P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16">
        <v>134451749.81</v>
      </c>
      <c r="F19" s="954">
        <v>14477000</v>
      </c>
      <c r="G19" s="954"/>
      <c r="H19" s="954">
        <v>842089.34</v>
      </c>
      <c r="I19" s="954">
        <v>118136416.46999998</v>
      </c>
      <c r="J19" s="1015"/>
      <c r="K19" s="954">
        <v>996244</v>
      </c>
      <c r="L19" s="954">
        <v>0</v>
      </c>
      <c r="M19" s="954">
        <v>0</v>
      </c>
      <c r="N19" s="962">
        <v>0</v>
      </c>
      <c r="O19" s="44"/>
      <c r="P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67">
        <v>0.65595498782754635</v>
      </c>
      <c r="F20" s="167">
        <v>0.48256666666666664</v>
      </c>
      <c r="G20" s="167"/>
      <c r="H20" s="167">
        <v>0.98260133022170359</v>
      </c>
      <c r="I20" s="167">
        <v>0.72666242123586788</v>
      </c>
      <c r="J20" s="167"/>
      <c r="K20" s="167">
        <v>8.6329636048526864E-2</v>
      </c>
      <c r="L20" s="167">
        <v>0</v>
      </c>
      <c r="M20" s="167">
        <v>0</v>
      </c>
      <c r="N20" s="265">
        <v>0</v>
      </c>
      <c r="O20" s="44"/>
      <c r="P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68">
        <v>0.65595498782754635</v>
      </c>
      <c r="F21" s="168">
        <v>0.48256666666666664</v>
      </c>
      <c r="G21" s="168"/>
      <c r="H21" s="168">
        <v>0.81404547343999223</v>
      </c>
      <c r="I21" s="168">
        <v>0.72745644208574622</v>
      </c>
      <c r="J21" s="168"/>
      <c r="K21" s="168">
        <v>8.6329636048526864E-2</v>
      </c>
      <c r="L21" s="168">
        <v>0</v>
      </c>
      <c r="M21" s="168">
        <v>0</v>
      </c>
      <c r="N21" s="266">
        <v>0</v>
      </c>
      <c r="O21" s="44"/>
      <c r="P21" s="44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16">
        <v>524622000</v>
      </c>
      <c r="F22" s="954">
        <v>0</v>
      </c>
      <c r="G22" s="960"/>
      <c r="H22" s="954">
        <v>105235000</v>
      </c>
      <c r="I22" s="954">
        <v>384163000</v>
      </c>
      <c r="J22" s="1015"/>
      <c r="K22" s="954">
        <v>35224000</v>
      </c>
      <c r="L22" s="954">
        <v>0</v>
      </c>
      <c r="M22" s="954">
        <v>0</v>
      </c>
      <c r="N22" s="962">
        <v>0</v>
      </c>
      <c r="O22" s="44"/>
      <c r="P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16">
        <v>524622000</v>
      </c>
      <c r="F23" s="954">
        <v>0</v>
      </c>
      <c r="G23" s="954"/>
      <c r="H23" s="954">
        <v>105235000</v>
      </c>
      <c r="I23" s="954">
        <v>384163000</v>
      </c>
      <c r="J23" s="1015"/>
      <c r="K23" s="954">
        <v>35224000</v>
      </c>
      <c r="L23" s="954">
        <v>0</v>
      </c>
      <c r="M23" s="954">
        <v>0</v>
      </c>
      <c r="N23" s="962">
        <v>0</v>
      </c>
      <c r="O23" s="44"/>
      <c r="P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16">
        <v>379492635.12</v>
      </c>
      <c r="F24" s="954">
        <v>0</v>
      </c>
      <c r="G24" s="954"/>
      <c r="H24" s="954">
        <v>100510081.57000001</v>
      </c>
      <c r="I24" s="954">
        <v>264320077.68999997</v>
      </c>
      <c r="J24" s="1015"/>
      <c r="K24" s="954">
        <v>14662475.859999999</v>
      </c>
      <c r="L24" s="954">
        <v>0</v>
      </c>
      <c r="M24" s="954">
        <v>0</v>
      </c>
      <c r="N24" s="962">
        <v>0</v>
      </c>
      <c r="O24" s="44"/>
      <c r="P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67">
        <v>0.72336393654860076</v>
      </c>
      <c r="F25" s="167">
        <v>0</v>
      </c>
      <c r="G25" s="167"/>
      <c r="H25" s="167">
        <v>0.95510126450325472</v>
      </c>
      <c r="I25" s="167">
        <v>0.68804147637851631</v>
      </c>
      <c r="J25" s="167"/>
      <c r="K25" s="167">
        <v>0.41626379343629344</v>
      </c>
      <c r="L25" s="167">
        <v>0</v>
      </c>
      <c r="M25" s="167">
        <v>0</v>
      </c>
      <c r="N25" s="265">
        <v>0</v>
      </c>
      <c r="O25" s="44"/>
      <c r="P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68">
        <v>0.72336393654860076</v>
      </c>
      <c r="F26" s="168">
        <v>0</v>
      </c>
      <c r="G26" s="168"/>
      <c r="H26" s="168">
        <v>0.95510126450325472</v>
      </c>
      <c r="I26" s="168">
        <v>0.68804147637851631</v>
      </c>
      <c r="J26" s="168"/>
      <c r="K26" s="168">
        <v>0.41626379343629344</v>
      </c>
      <c r="L26" s="168">
        <v>0</v>
      </c>
      <c r="M26" s="168">
        <v>0</v>
      </c>
      <c r="N26" s="266">
        <v>0</v>
      </c>
      <c r="O26" s="44"/>
      <c r="P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16">
        <v>112971000</v>
      </c>
      <c r="F27" s="954">
        <v>0</v>
      </c>
      <c r="G27" s="960"/>
      <c r="H27" s="954">
        <v>23899000</v>
      </c>
      <c r="I27" s="954">
        <v>86504000</v>
      </c>
      <c r="J27" s="1015"/>
      <c r="K27" s="954">
        <v>2568000</v>
      </c>
      <c r="L27" s="954">
        <v>0</v>
      </c>
      <c r="M27" s="954">
        <v>0</v>
      </c>
      <c r="N27" s="962">
        <v>0</v>
      </c>
      <c r="O27" s="44"/>
      <c r="P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16">
        <v>112971000</v>
      </c>
      <c r="F28" s="954">
        <v>0</v>
      </c>
      <c r="G28" s="954"/>
      <c r="H28" s="954">
        <v>24529000</v>
      </c>
      <c r="I28" s="954">
        <v>85874000</v>
      </c>
      <c r="J28" s="1015"/>
      <c r="K28" s="954">
        <v>2568000</v>
      </c>
      <c r="L28" s="954">
        <v>0</v>
      </c>
      <c r="M28" s="954">
        <v>0</v>
      </c>
      <c r="N28" s="962">
        <v>0</v>
      </c>
      <c r="O28" s="44"/>
      <c r="P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16">
        <v>81702202.279999986</v>
      </c>
      <c r="F29" s="954">
        <v>0</v>
      </c>
      <c r="G29" s="954"/>
      <c r="H29" s="954">
        <v>20104499.390000001</v>
      </c>
      <c r="I29" s="954">
        <v>60445054.939999983</v>
      </c>
      <c r="J29" s="1015"/>
      <c r="K29" s="954">
        <v>1152647.95</v>
      </c>
      <c r="L29" s="954">
        <v>0</v>
      </c>
      <c r="M29" s="954">
        <v>0</v>
      </c>
      <c r="N29" s="962">
        <v>0</v>
      </c>
      <c r="O29" s="44"/>
      <c r="P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67">
        <v>0.72321394233918423</v>
      </c>
      <c r="F30" s="167">
        <v>0</v>
      </c>
      <c r="G30" s="167"/>
      <c r="H30" s="167">
        <v>0.84122764090547719</v>
      </c>
      <c r="I30" s="167">
        <v>0.69875444996763136</v>
      </c>
      <c r="J30" s="167"/>
      <c r="K30" s="167">
        <v>0.4488504478193146</v>
      </c>
      <c r="L30" s="167">
        <v>0</v>
      </c>
      <c r="M30" s="167">
        <v>0</v>
      </c>
      <c r="N30" s="265">
        <v>0</v>
      </c>
      <c r="O30" s="44"/>
      <c r="P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68">
        <v>0.72321394233918423</v>
      </c>
      <c r="F31" s="168">
        <v>0</v>
      </c>
      <c r="G31" s="168"/>
      <c r="H31" s="168">
        <v>0.81962164743772681</v>
      </c>
      <c r="I31" s="168">
        <v>0.70388074318187088</v>
      </c>
      <c r="J31" s="168"/>
      <c r="K31" s="168">
        <v>0.4488504478193146</v>
      </c>
      <c r="L31" s="168">
        <v>0</v>
      </c>
      <c r="M31" s="168">
        <v>0</v>
      </c>
      <c r="N31" s="266">
        <v>0</v>
      </c>
      <c r="O31" s="44"/>
      <c r="P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16">
        <v>191296000</v>
      </c>
      <c r="F32" s="954">
        <v>0</v>
      </c>
      <c r="G32" s="960"/>
      <c r="H32" s="954">
        <v>34920000</v>
      </c>
      <c r="I32" s="954">
        <v>128663000</v>
      </c>
      <c r="J32" s="1015"/>
      <c r="K32" s="954">
        <v>27713000</v>
      </c>
      <c r="L32" s="954">
        <v>0</v>
      </c>
      <c r="M32" s="954">
        <v>0</v>
      </c>
      <c r="N32" s="962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16">
        <v>191296000</v>
      </c>
      <c r="F33" s="954">
        <v>0</v>
      </c>
      <c r="G33" s="954"/>
      <c r="H33" s="954">
        <v>34865000</v>
      </c>
      <c r="I33" s="954">
        <v>128819000</v>
      </c>
      <c r="J33" s="1015"/>
      <c r="K33" s="954">
        <v>27612000</v>
      </c>
      <c r="L33" s="954">
        <v>0</v>
      </c>
      <c r="M33" s="954">
        <v>0</v>
      </c>
      <c r="N33" s="962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16">
        <v>116927938.2</v>
      </c>
      <c r="F34" s="954">
        <v>0</v>
      </c>
      <c r="G34" s="954"/>
      <c r="H34" s="954">
        <v>25094040.469999999</v>
      </c>
      <c r="I34" s="954">
        <v>90937614.870000005</v>
      </c>
      <c r="J34" s="1015"/>
      <c r="K34" s="954">
        <v>896282.86</v>
      </c>
      <c r="L34" s="954">
        <v>0</v>
      </c>
      <c r="M34" s="954">
        <v>0</v>
      </c>
      <c r="N34" s="962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67">
        <v>0.61124089473904319</v>
      </c>
      <c r="F35" s="167">
        <v>0</v>
      </c>
      <c r="G35" s="167"/>
      <c r="H35" s="167">
        <v>0.71861513373424968</v>
      </c>
      <c r="I35" s="167">
        <v>0.70678916914730738</v>
      </c>
      <c r="J35" s="167"/>
      <c r="K35" s="167">
        <v>3.2341603579547504E-2</v>
      </c>
      <c r="L35" s="167">
        <v>0</v>
      </c>
      <c r="M35" s="167">
        <v>0</v>
      </c>
      <c r="N35" s="265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68">
        <v>0.61124089473904319</v>
      </c>
      <c r="F36" s="168">
        <v>0</v>
      </c>
      <c r="G36" s="168"/>
      <c r="H36" s="168">
        <v>0.71974875864047039</v>
      </c>
      <c r="I36" s="168">
        <v>0.70593324641551325</v>
      </c>
      <c r="J36" s="168"/>
      <c r="K36" s="168">
        <v>3.2459903665073155E-2</v>
      </c>
      <c r="L36" s="168">
        <v>0</v>
      </c>
      <c r="M36" s="168">
        <v>0</v>
      </c>
      <c r="N36" s="266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16">
        <v>598102000</v>
      </c>
      <c r="F37" s="954">
        <v>0</v>
      </c>
      <c r="G37" s="960"/>
      <c r="H37" s="954">
        <v>78592000</v>
      </c>
      <c r="I37" s="954">
        <v>494966000</v>
      </c>
      <c r="J37" s="1015"/>
      <c r="K37" s="954">
        <v>24544000</v>
      </c>
      <c r="L37" s="954">
        <v>0</v>
      </c>
      <c r="M37" s="954">
        <v>0</v>
      </c>
      <c r="N37" s="962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16">
        <v>598102000</v>
      </c>
      <c r="F38" s="954">
        <v>0</v>
      </c>
      <c r="G38" s="954"/>
      <c r="H38" s="954">
        <v>78815000</v>
      </c>
      <c r="I38" s="954">
        <v>494743000</v>
      </c>
      <c r="J38" s="1015"/>
      <c r="K38" s="954">
        <v>24544000</v>
      </c>
      <c r="L38" s="954">
        <v>0</v>
      </c>
      <c r="M38" s="954">
        <v>0</v>
      </c>
      <c r="N38" s="962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16">
        <v>413324686.50999987</v>
      </c>
      <c r="F39" s="954">
        <v>0</v>
      </c>
      <c r="G39" s="954"/>
      <c r="H39" s="954">
        <v>59809364.149999999</v>
      </c>
      <c r="I39" s="954">
        <v>351461781.93999988</v>
      </c>
      <c r="J39" s="1015"/>
      <c r="K39" s="954">
        <v>2053540.42</v>
      </c>
      <c r="L39" s="954">
        <v>0</v>
      </c>
      <c r="M39" s="954">
        <v>0</v>
      </c>
      <c r="N39" s="962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67">
        <v>0.69106053233394948</v>
      </c>
      <c r="F40" s="167">
        <v>0</v>
      </c>
      <c r="G40" s="167"/>
      <c r="H40" s="167">
        <v>0.76101084270663677</v>
      </c>
      <c r="I40" s="167">
        <v>0.71007257456067663</v>
      </c>
      <c r="J40" s="167"/>
      <c r="K40" s="167">
        <v>8.3667715938722298E-2</v>
      </c>
      <c r="L40" s="167">
        <v>0</v>
      </c>
      <c r="M40" s="167">
        <v>0</v>
      </c>
      <c r="N40" s="265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67">
        <v>0.69106053233394948</v>
      </c>
      <c r="F41" s="168">
        <v>0</v>
      </c>
      <c r="G41" s="168"/>
      <c r="H41" s="168">
        <v>0.75885763052718391</v>
      </c>
      <c r="I41" s="168">
        <v>0.7103926320129843</v>
      </c>
      <c r="J41" s="168"/>
      <c r="K41" s="168">
        <v>8.3667715938722298E-2</v>
      </c>
      <c r="L41" s="168">
        <v>0</v>
      </c>
      <c r="M41" s="168">
        <v>0</v>
      </c>
      <c r="N41" s="266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16">
        <v>40441000</v>
      </c>
      <c r="F42" s="954">
        <v>0</v>
      </c>
      <c r="G42" s="960"/>
      <c r="H42" s="954">
        <v>10641000</v>
      </c>
      <c r="I42" s="954">
        <v>29500000</v>
      </c>
      <c r="J42" s="1015"/>
      <c r="K42" s="954">
        <v>300000</v>
      </c>
      <c r="L42" s="954">
        <v>0</v>
      </c>
      <c r="M42" s="954">
        <v>0</v>
      </c>
      <c r="N42" s="962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16">
        <v>40441000</v>
      </c>
      <c r="F43" s="954">
        <v>0</v>
      </c>
      <c r="G43" s="954"/>
      <c r="H43" s="954">
        <v>10641000</v>
      </c>
      <c r="I43" s="954">
        <v>29318000</v>
      </c>
      <c r="J43" s="1015"/>
      <c r="K43" s="954">
        <v>482000</v>
      </c>
      <c r="L43" s="954">
        <v>0</v>
      </c>
      <c r="M43" s="954">
        <v>0</v>
      </c>
      <c r="N43" s="962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16">
        <v>31650381.130000003</v>
      </c>
      <c r="F44" s="954">
        <v>0</v>
      </c>
      <c r="G44" s="954"/>
      <c r="H44" s="954">
        <v>8617390.8600000013</v>
      </c>
      <c r="I44" s="954">
        <v>22702456.059999999</v>
      </c>
      <c r="J44" s="1015"/>
      <c r="K44" s="954">
        <v>330534.21000000002</v>
      </c>
      <c r="L44" s="954">
        <v>0</v>
      </c>
      <c r="M44" s="954">
        <v>0</v>
      </c>
      <c r="N44" s="962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67">
        <v>0.78263102124082007</v>
      </c>
      <c r="F45" s="167">
        <v>0</v>
      </c>
      <c r="G45" s="167"/>
      <c r="H45" s="167">
        <v>0.80982904426275737</v>
      </c>
      <c r="I45" s="167">
        <v>0.76957478169491522</v>
      </c>
      <c r="J45" s="167"/>
      <c r="K45" s="167">
        <v>1.1017807000000002</v>
      </c>
      <c r="L45" s="167">
        <v>0</v>
      </c>
      <c r="M45" s="167">
        <v>0</v>
      </c>
      <c r="N45" s="265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68">
        <v>0.78263102124082007</v>
      </c>
      <c r="F46" s="168">
        <v>0</v>
      </c>
      <c r="G46" s="168"/>
      <c r="H46" s="168">
        <v>0.80982904426275737</v>
      </c>
      <c r="I46" s="168">
        <v>0.77435214066443814</v>
      </c>
      <c r="J46" s="168"/>
      <c r="K46" s="168">
        <v>0.68575562240663901</v>
      </c>
      <c r="L46" s="168">
        <v>0</v>
      </c>
      <c r="M46" s="168">
        <v>0</v>
      </c>
      <c r="N46" s="266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16">
        <v>321658000</v>
      </c>
      <c r="F47" s="954">
        <v>0</v>
      </c>
      <c r="G47" s="960"/>
      <c r="H47" s="954">
        <v>357000</v>
      </c>
      <c r="I47" s="954">
        <v>296943000</v>
      </c>
      <c r="J47" s="1015"/>
      <c r="K47" s="954">
        <v>24358000</v>
      </c>
      <c r="L47" s="954">
        <v>0</v>
      </c>
      <c r="M47" s="954">
        <v>0</v>
      </c>
      <c r="N47" s="962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16">
        <v>321658000</v>
      </c>
      <c r="F48" s="954">
        <v>0</v>
      </c>
      <c r="G48" s="954"/>
      <c r="H48" s="954">
        <v>333886</v>
      </c>
      <c r="I48" s="954">
        <v>300662742</v>
      </c>
      <c r="J48" s="1015"/>
      <c r="K48" s="954">
        <v>20661372</v>
      </c>
      <c r="L48" s="954">
        <v>0</v>
      </c>
      <c r="M48" s="954">
        <v>0</v>
      </c>
      <c r="N48" s="962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16">
        <v>230906363.45999998</v>
      </c>
      <c r="F49" s="954">
        <v>0</v>
      </c>
      <c r="G49" s="954"/>
      <c r="H49" s="954">
        <v>217850.12</v>
      </c>
      <c r="I49" s="954">
        <v>229121701.54999998</v>
      </c>
      <c r="J49" s="1015"/>
      <c r="K49" s="954">
        <v>1566811.79</v>
      </c>
      <c r="L49" s="954">
        <v>0</v>
      </c>
      <c r="M49" s="954">
        <v>0</v>
      </c>
      <c r="N49" s="962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67">
        <v>0.71786295835949976</v>
      </c>
      <c r="F50" s="167">
        <v>0</v>
      </c>
      <c r="G50" s="167"/>
      <c r="H50" s="167">
        <v>0.61022442577030811</v>
      </c>
      <c r="I50" s="167">
        <v>0.77160162573288471</v>
      </c>
      <c r="J50" s="167"/>
      <c r="K50" s="167">
        <v>6.4324320141226701E-2</v>
      </c>
      <c r="L50" s="167">
        <v>0</v>
      </c>
      <c r="M50" s="167">
        <v>0</v>
      </c>
      <c r="N50" s="265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68">
        <v>0.71786295835949976</v>
      </c>
      <c r="F51" s="168">
        <v>0</v>
      </c>
      <c r="G51" s="168"/>
      <c r="H51" s="168">
        <v>0.6524685671157221</v>
      </c>
      <c r="I51" s="168">
        <v>0.7620555178399856</v>
      </c>
      <c r="J51" s="168"/>
      <c r="K51" s="168">
        <v>7.5832901609825337E-2</v>
      </c>
      <c r="L51" s="168">
        <v>0</v>
      </c>
      <c r="M51" s="168">
        <v>0</v>
      </c>
      <c r="N51" s="266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16">
        <v>52979000</v>
      </c>
      <c r="F52" s="954">
        <v>0</v>
      </c>
      <c r="G52" s="960"/>
      <c r="H52" s="954">
        <v>113000</v>
      </c>
      <c r="I52" s="954">
        <v>38277000</v>
      </c>
      <c r="J52" s="1015"/>
      <c r="K52" s="954">
        <v>14589000</v>
      </c>
      <c r="L52" s="954">
        <v>0</v>
      </c>
      <c r="M52" s="954">
        <v>0</v>
      </c>
      <c r="N52" s="962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16">
        <v>53699000</v>
      </c>
      <c r="F53" s="954">
        <v>0</v>
      </c>
      <c r="G53" s="954"/>
      <c r="H53" s="954">
        <v>123000</v>
      </c>
      <c r="I53" s="954">
        <v>41602000</v>
      </c>
      <c r="J53" s="1015"/>
      <c r="K53" s="954">
        <v>11974000</v>
      </c>
      <c r="L53" s="954">
        <v>0</v>
      </c>
      <c r="M53" s="954">
        <v>0</v>
      </c>
      <c r="N53" s="962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16">
        <v>29912724.899999991</v>
      </c>
      <c r="F54" s="954">
        <v>0</v>
      </c>
      <c r="G54" s="954"/>
      <c r="H54" s="954">
        <v>86760.52</v>
      </c>
      <c r="I54" s="954">
        <v>29503902.679999992</v>
      </c>
      <c r="J54" s="1015"/>
      <c r="K54" s="954">
        <v>322061.7</v>
      </c>
      <c r="L54" s="954">
        <v>0</v>
      </c>
      <c r="M54" s="954">
        <v>0</v>
      </c>
      <c r="N54" s="962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67">
        <v>0.56461475112780524</v>
      </c>
      <c r="F55" s="167">
        <v>0</v>
      </c>
      <c r="G55" s="167"/>
      <c r="H55" s="167">
        <v>0.76779221238938056</v>
      </c>
      <c r="I55" s="167">
        <v>0.7707997669618829</v>
      </c>
      <c r="J55" s="167"/>
      <c r="K55" s="167">
        <v>2.2075652889163067E-2</v>
      </c>
      <c r="L55" s="167">
        <v>0</v>
      </c>
      <c r="M55" s="167">
        <v>0</v>
      </c>
      <c r="N55" s="265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68">
        <v>0.55704435650570761</v>
      </c>
      <c r="F56" s="168">
        <v>0</v>
      </c>
      <c r="G56" s="168"/>
      <c r="H56" s="168">
        <v>0.70537008130081302</v>
      </c>
      <c r="I56" s="168">
        <v>0.70919433392625331</v>
      </c>
      <c r="J56" s="168"/>
      <c r="K56" s="168">
        <v>2.6896751294471357E-2</v>
      </c>
      <c r="L56" s="168">
        <v>0</v>
      </c>
      <c r="M56" s="168">
        <v>0</v>
      </c>
      <c r="N56" s="266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16">
        <v>63882000</v>
      </c>
      <c r="F57" s="954">
        <v>0</v>
      </c>
      <c r="G57" s="960"/>
      <c r="H57" s="954">
        <v>75000</v>
      </c>
      <c r="I57" s="954">
        <v>63458000</v>
      </c>
      <c r="J57" s="1015"/>
      <c r="K57" s="954">
        <v>349000</v>
      </c>
      <c r="L57" s="954">
        <v>0</v>
      </c>
      <c r="M57" s="954">
        <v>0</v>
      </c>
      <c r="N57" s="962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16">
        <v>63882000</v>
      </c>
      <c r="F58" s="954">
        <v>0</v>
      </c>
      <c r="G58" s="954"/>
      <c r="H58" s="954">
        <v>75000</v>
      </c>
      <c r="I58" s="954">
        <v>63458000</v>
      </c>
      <c r="J58" s="1015"/>
      <c r="K58" s="954">
        <v>349000</v>
      </c>
      <c r="L58" s="954">
        <v>0</v>
      </c>
      <c r="M58" s="954">
        <v>0</v>
      </c>
      <c r="N58" s="962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16">
        <v>31251423.240000006</v>
      </c>
      <c r="F59" s="954">
        <v>0</v>
      </c>
      <c r="G59" s="954"/>
      <c r="H59" s="954">
        <v>9556.4</v>
      </c>
      <c r="I59" s="954">
        <v>31062720.580000006</v>
      </c>
      <c r="J59" s="1015"/>
      <c r="K59" s="954">
        <v>179146.26</v>
      </c>
      <c r="L59" s="954">
        <v>0</v>
      </c>
      <c r="M59" s="954">
        <v>0</v>
      </c>
      <c r="N59" s="962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67">
        <v>0.48920546069315307</v>
      </c>
      <c r="F60" s="167">
        <v>0</v>
      </c>
      <c r="G60" s="167"/>
      <c r="H60" s="167">
        <v>0.12741866666666665</v>
      </c>
      <c r="I60" s="167">
        <v>0.48950046613508158</v>
      </c>
      <c r="J60" s="167"/>
      <c r="K60" s="167">
        <v>0.51331306590257886</v>
      </c>
      <c r="L60" s="167">
        <v>0</v>
      </c>
      <c r="M60" s="167">
        <v>0</v>
      </c>
      <c r="N60" s="265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68">
        <v>0.48920546069315307</v>
      </c>
      <c r="F61" s="168">
        <v>0</v>
      </c>
      <c r="G61" s="168"/>
      <c r="H61" s="168">
        <v>0.12741866666666665</v>
      </c>
      <c r="I61" s="168">
        <v>0.48950046613508158</v>
      </c>
      <c r="J61" s="168"/>
      <c r="K61" s="168">
        <v>0.51331306590257886</v>
      </c>
      <c r="L61" s="168">
        <v>0</v>
      </c>
      <c r="M61" s="168">
        <v>0</v>
      </c>
      <c r="N61" s="266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711</v>
      </c>
      <c r="D62" s="62" t="s">
        <v>41</v>
      </c>
      <c r="E62" s="616">
        <v>39246000</v>
      </c>
      <c r="F62" s="954">
        <v>0</v>
      </c>
      <c r="G62" s="960"/>
      <c r="H62" s="954">
        <v>30000</v>
      </c>
      <c r="I62" s="954">
        <v>37209000</v>
      </c>
      <c r="J62" s="1015"/>
      <c r="K62" s="954">
        <v>2007000</v>
      </c>
      <c r="L62" s="954">
        <v>0</v>
      </c>
      <c r="M62" s="954">
        <v>0</v>
      </c>
      <c r="N62" s="962">
        <v>0</v>
      </c>
      <c r="O62" s="44"/>
      <c r="P62" s="44"/>
    </row>
    <row r="63" spans="1:16" ht="18.399999999999999" customHeight="1">
      <c r="A63" s="56"/>
      <c r="B63" s="52"/>
      <c r="C63" s="53" t="s">
        <v>712</v>
      </c>
      <c r="D63" s="62" t="s">
        <v>42</v>
      </c>
      <c r="E63" s="616">
        <v>39246000</v>
      </c>
      <c r="F63" s="954">
        <v>0</v>
      </c>
      <c r="G63" s="954"/>
      <c r="H63" s="954">
        <v>30000</v>
      </c>
      <c r="I63" s="954">
        <v>37609000</v>
      </c>
      <c r="J63" s="1015"/>
      <c r="K63" s="954">
        <v>1607000</v>
      </c>
      <c r="L63" s="954">
        <v>0</v>
      </c>
      <c r="M63" s="954">
        <v>0</v>
      </c>
      <c r="N63" s="962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16">
        <v>29423296.140000001</v>
      </c>
      <c r="F64" s="954">
        <v>0</v>
      </c>
      <c r="G64" s="954"/>
      <c r="H64" s="954">
        <v>16478</v>
      </c>
      <c r="I64" s="954">
        <v>29395929.140000001</v>
      </c>
      <c r="J64" s="1015"/>
      <c r="K64" s="954">
        <v>10889</v>
      </c>
      <c r="L64" s="954">
        <v>0</v>
      </c>
      <c r="M64" s="954">
        <v>0</v>
      </c>
      <c r="N64" s="962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67">
        <v>0.74971452224430513</v>
      </c>
      <c r="F65" s="167">
        <v>0</v>
      </c>
      <c r="G65" s="167"/>
      <c r="H65" s="167">
        <v>0.54926666666666668</v>
      </c>
      <c r="I65" s="167">
        <v>0.79002201456636834</v>
      </c>
      <c r="J65" s="167"/>
      <c r="K65" s="167">
        <v>5.4255107125062282E-3</v>
      </c>
      <c r="L65" s="167">
        <v>0</v>
      </c>
      <c r="M65" s="167">
        <v>0</v>
      </c>
      <c r="N65" s="265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68">
        <v>0.74971452224430513</v>
      </c>
      <c r="F66" s="168">
        <v>0</v>
      </c>
      <c r="G66" s="168"/>
      <c r="H66" s="168">
        <v>0.54926666666666668</v>
      </c>
      <c r="I66" s="168">
        <v>0.78161953628120928</v>
      </c>
      <c r="J66" s="168"/>
      <c r="K66" s="168">
        <v>6.7759800871188547E-3</v>
      </c>
      <c r="L66" s="168">
        <v>0</v>
      </c>
      <c r="M66" s="168">
        <v>0</v>
      </c>
      <c r="N66" s="266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16">
        <v>82531000</v>
      </c>
      <c r="F67" s="954">
        <v>7650000</v>
      </c>
      <c r="G67" s="960"/>
      <c r="H67" s="954">
        <v>77000</v>
      </c>
      <c r="I67" s="954">
        <v>70916000</v>
      </c>
      <c r="J67" s="1015"/>
      <c r="K67" s="954">
        <v>3888000</v>
      </c>
      <c r="L67" s="954">
        <v>0</v>
      </c>
      <c r="M67" s="954">
        <v>0</v>
      </c>
      <c r="N67" s="962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16">
        <v>89783685</v>
      </c>
      <c r="F68" s="954">
        <v>11934534</v>
      </c>
      <c r="G68" s="954"/>
      <c r="H68" s="954">
        <v>85800</v>
      </c>
      <c r="I68" s="954">
        <v>73275351</v>
      </c>
      <c r="J68" s="1015"/>
      <c r="K68" s="954">
        <v>4488000</v>
      </c>
      <c r="L68" s="954">
        <v>0</v>
      </c>
      <c r="M68" s="954">
        <v>0</v>
      </c>
      <c r="N68" s="962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16">
        <v>64015443.549999997</v>
      </c>
      <c r="F69" s="954">
        <v>9978432.1300000008</v>
      </c>
      <c r="G69" s="954"/>
      <c r="H69" s="954">
        <v>34830.07</v>
      </c>
      <c r="I69" s="954">
        <v>52812629.319999993</v>
      </c>
      <c r="J69" s="1015"/>
      <c r="K69" s="954">
        <v>1189552.03</v>
      </c>
      <c r="L69" s="954">
        <v>0</v>
      </c>
      <c r="M69" s="954">
        <v>0</v>
      </c>
      <c r="N69" s="962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67">
        <v>0.77565331269462379</v>
      </c>
      <c r="F70" s="167">
        <v>1.3043702130718955</v>
      </c>
      <c r="G70" s="167"/>
      <c r="H70" s="167">
        <v>0.45233857142857142</v>
      </c>
      <c r="I70" s="167">
        <v>0.74472092785831112</v>
      </c>
      <c r="J70" s="167"/>
      <c r="K70" s="167">
        <v>0.30595474022633745</v>
      </c>
      <c r="L70" s="167">
        <v>0</v>
      </c>
      <c r="M70" s="167">
        <v>0</v>
      </c>
      <c r="N70" s="265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67">
        <v>0.71299639294154604</v>
      </c>
      <c r="F71" s="168">
        <v>0.83609733987099966</v>
      </c>
      <c r="G71" s="168"/>
      <c r="H71" s="168">
        <v>0.40594487179487176</v>
      </c>
      <c r="I71" s="168">
        <v>0.72074208583456656</v>
      </c>
      <c r="J71" s="168"/>
      <c r="K71" s="168">
        <v>0.26505170008912654</v>
      </c>
      <c r="L71" s="168">
        <v>0</v>
      </c>
      <c r="M71" s="168">
        <v>0</v>
      </c>
      <c r="N71" s="266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16">
        <v>378377000</v>
      </c>
      <c r="F72" s="954">
        <v>0</v>
      </c>
      <c r="G72" s="960"/>
      <c r="H72" s="954">
        <v>2677000</v>
      </c>
      <c r="I72" s="954">
        <v>364439000</v>
      </c>
      <c r="J72" s="1015"/>
      <c r="K72" s="954">
        <v>11250000</v>
      </c>
      <c r="L72" s="954">
        <v>0</v>
      </c>
      <c r="M72" s="954">
        <v>0</v>
      </c>
      <c r="N72" s="962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16">
        <v>378377000</v>
      </c>
      <c r="F73" s="954">
        <v>0</v>
      </c>
      <c r="G73" s="954"/>
      <c r="H73" s="954">
        <v>2608589</v>
      </c>
      <c r="I73" s="954">
        <v>364507411</v>
      </c>
      <c r="J73" s="1015"/>
      <c r="K73" s="954">
        <v>11250000</v>
      </c>
      <c r="L73" s="954">
        <v>0</v>
      </c>
      <c r="M73" s="954">
        <v>0</v>
      </c>
      <c r="N73" s="962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16">
        <v>291359116.46999985</v>
      </c>
      <c r="F74" s="954">
        <v>0</v>
      </c>
      <c r="G74" s="954"/>
      <c r="H74" s="954">
        <v>1561408.5899999999</v>
      </c>
      <c r="I74" s="954">
        <v>285009718.14999986</v>
      </c>
      <c r="J74" s="1015"/>
      <c r="K74" s="954">
        <v>4787989.7299999995</v>
      </c>
      <c r="L74" s="954">
        <v>0</v>
      </c>
      <c r="M74" s="954">
        <v>0</v>
      </c>
      <c r="N74" s="962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67">
        <v>0.77002332718426292</v>
      </c>
      <c r="F75" s="167">
        <v>0</v>
      </c>
      <c r="G75" s="167"/>
      <c r="H75" s="167">
        <v>0.58326805752708255</v>
      </c>
      <c r="I75" s="167">
        <v>0.78205054384958761</v>
      </c>
      <c r="J75" s="167"/>
      <c r="K75" s="167">
        <v>0.42559908711111105</v>
      </c>
      <c r="L75" s="167">
        <v>0</v>
      </c>
      <c r="M75" s="167">
        <v>0</v>
      </c>
      <c r="N75" s="265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68">
        <v>0.77002332718426292</v>
      </c>
      <c r="F76" s="168">
        <v>0</v>
      </c>
      <c r="G76" s="168"/>
      <c r="H76" s="168">
        <v>0.59856443080914623</v>
      </c>
      <c r="I76" s="168">
        <v>0.78190376806906636</v>
      </c>
      <c r="J76" s="168"/>
      <c r="K76" s="168">
        <v>0.42559908711111105</v>
      </c>
      <c r="L76" s="168">
        <v>0</v>
      </c>
      <c r="M76" s="168">
        <v>0</v>
      </c>
      <c r="N76" s="266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16">
        <v>409417000</v>
      </c>
      <c r="F77" s="954">
        <v>610000</v>
      </c>
      <c r="G77" s="960"/>
      <c r="H77" s="954">
        <v>12141000</v>
      </c>
      <c r="I77" s="954">
        <v>362213000</v>
      </c>
      <c r="J77" s="1015"/>
      <c r="K77" s="954">
        <v>34453000</v>
      </c>
      <c r="L77" s="954">
        <v>0</v>
      </c>
      <c r="M77" s="954">
        <v>0</v>
      </c>
      <c r="N77" s="962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16">
        <v>409417000</v>
      </c>
      <c r="F78" s="954">
        <v>399823</v>
      </c>
      <c r="G78" s="954"/>
      <c r="H78" s="954">
        <v>11800623</v>
      </c>
      <c r="I78" s="954">
        <v>359182894</v>
      </c>
      <c r="J78" s="1015"/>
      <c r="K78" s="954">
        <v>38033660</v>
      </c>
      <c r="L78" s="954">
        <v>0</v>
      </c>
      <c r="M78" s="954">
        <v>0</v>
      </c>
      <c r="N78" s="962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16">
        <v>286873535.8299998</v>
      </c>
      <c r="F79" s="954">
        <v>343332.68</v>
      </c>
      <c r="G79" s="954"/>
      <c r="H79" s="954">
        <v>8043818.4100000001</v>
      </c>
      <c r="I79" s="954">
        <v>266107384.70999983</v>
      </c>
      <c r="J79" s="1015"/>
      <c r="K79" s="954">
        <v>12379000.029999999</v>
      </c>
      <c r="L79" s="954">
        <v>0</v>
      </c>
      <c r="M79" s="954">
        <v>0</v>
      </c>
      <c r="N79" s="962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67">
        <v>0.70068789481140203</v>
      </c>
      <c r="F80" s="167">
        <v>0.56284045901639346</v>
      </c>
      <c r="G80" s="167"/>
      <c r="H80" s="167">
        <v>0.66253343299563461</v>
      </c>
      <c r="I80" s="167">
        <v>0.73467099389033474</v>
      </c>
      <c r="J80" s="167"/>
      <c r="K80" s="167">
        <v>0.35930107770005515</v>
      </c>
      <c r="L80" s="167">
        <v>0</v>
      </c>
      <c r="M80" s="167">
        <v>0</v>
      </c>
      <c r="N80" s="265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68">
        <v>0.70068789481140203</v>
      </c>
      <c r="F81" s="168">
        <v>0.85871167991836383</v>
      </c>
      <c r="G81" s="168"/>
      <c r="H81" s="168">
        <v>0.68164353780304654</v>
      </c>
      <c r="I81" s="168">
        <v>0.74086875838246302</v>
      </c>
      <c r="J81" s="168"/>
      <c r="K81" s="168">
        <v>0.32547485648238955</v>
      </c>
      <c r="L81" s="168">
        <v>0</v>
      </c>
      <c r="M81" s="168">
        <v>0</v>
      </c>
      <c r="N81" s="266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16">
        <v>12101000</v>
      </c>
      <c r="F82" s="954">
        <v>0</v>
      </c>
      <c r="G82" s="960"/>
      <c r="H82" s="954">
        <v>11000</v>
      </c>
      <c r="I82" s="954">
        <v>11590000</v>
      </c>
      <c r="J82" s="1015"/>
      <c r="K82" s="954">
        <v>500000</v>
      </c>
      <c r="L82" s="954">
        <v>0</v>
      </c>
      <c r="M82" s="954">
        <v>0</v>
      </c>
      <c r="N82" s="962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16">
        <v>13101000</v>
      </c>
      <c r="F83" s="954">
        <v>0</v>
      </c>
      <c r="G83" s="954"/>
      <c r="H83" s="954">
        <v>4000</v>
      </c>
      <c r="I83" s="954">
        <v>12897000</v>
      </c>
      <c r="J83" s="1015"/>
      <c r="K83" s="954">
        <v>200000</v>
      </c>
      <c r="L83" s="954">
        <v>0</v>
      </c>
      <c r="M83" s="954">
        <v>0</v>
      </c>
      <c r="N83" s="962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16">
        <v>9783991.1600000001</v>
      </c>
      <c r="F84" s="954">
        <v>0</v>
      </c>
      <c r="G84" s="954"/>
      <c r="H84" s="954">
        <v>3000</v>
      </c>
      <c r="I84" s="954">
        <v>9780991.1600000001</v>
      </c>
      <c r="J84" s="1015"/>
      <c r="K84" s="954">
        <v>0</v>
      </c>
      <c r="L84" s="954">
        <v>0</v>
      </c>
      <c r="M84" s="954">
        <v>0</v>
      </c>
      <c r="N84" s="962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67">
        <v>0.80852749029005866</v>
      </c>
      <c r="F85" s="167">
        <v>0</v>
      </c>
      <c r="G85" s="167"/>
      <c r="H85" s="167">
        <v>0.27272727272727271</v>
      </c>
      <c r="I85" s="167">
        <v>0.84391640724762729</v>
      </c>
      <c r="J85" s="167"/>
      <c r="K85" s="167">
        <v>0</v>
      </c>
      <c r="L85" s="167">
        <v>0</v>
      </c>
      <c r="M85" s="167">
        <v>0</v>
      </c>
      <c r="N85" s="265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68">
        <v>0.74681254560720556</v>
      </c>
      <c r="F86" s="168">
        <v>0</v>
      </c>
      <c r="G86" s="168"/>
      <c r="H86" s="168">
        <v>0.75</v>
      </c>
      <c r="I86" s="168">
        <v>0.758392739396759</v>
      </c>
      <c r="J86" s="168"/>
      <c r="K86" s="168">
        <v>0</v>
      </c>
      <c r="L86" s="168">
        <v>0</v>
      </c>
      <c r="M86" s="168">
        <v>0</v>
      </c>
      <c r="N86" s="266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16">
        <v>9915807000</v>
      </c>
      <c r="F87" s="954">
        <v>0</v>
      </c>
      <c r="G87" s="960"/>
      <c r="H87" s="954">
        <v>683951000</v>
      </c>
      <c r="I87" s="954">
        <v>8672519000</v>
      </c>
      <c r="J87" s="1015"/>
      <c r="K87" s="954">
        <v>558800000</v>
      </c>
      <c r="L87" s="954">
        <v>0</v>
      </c>
      <c r="M87" s="954">
        <v>0</v>
      </c>
      <c r="N87" s="962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16">
        <v>9918074545</v>
      </c>
      <c r="F88" s="954">
        <v>0</v>
      </c>
      <c r="G88" s="954"/>
      <c r="H88" s="954">
        <v>649412870</v>
      </c>
      <c r="I88" s="954">
        <v>8703906124</v>
      </c>
      <c r="J88" s="1015"/>
      <c r="K88" s="954">
        <v>562688000</v>
      </c>
      <c r="L88" s="954">
        <v>0</v>
      </c>
      <c r="M88" s="954">
        <v>0</v>
      </c>
      <c r="N88" s="962">
        <v>2067551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16">
        <v>7271694954.5699997</v>
      </c>
      <c r="F89" s="954">
        <v>0</v>
      </c>
      <c r="G89" s="954"/>
      <c r="H89" s="954">
        <v>519095110.64999992</v>
      </c>
      <c r="I89" s="954">
        <v>6577620502.1000004</v>
      </c>
      <c r="J89" s="1015"/>
      <c r="K89" s="954">
        <v>173984610.53000003</v>
      </c>
      <c r="L89" s="954">
        <v>0</v>
      </c>
      <c r="M89" s="954">
        <v>0</v>
      </c>
      <c r="N89" s="962">
        <v>994731.29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67">
        <v>0.73334373637667616</v>
      </c>
      <c r="F90" s="167">
        <v>0</v>
      </c>
      <c r="G90" s="167"/>
      <c r="H90" s="167">
        <v>0.75896535080729455</v>
      </c>
      <c r="I90" s="167">
        <v>0.7584440578452466</v>
      </c>
      <c r="J90" s="167"/>
      <c r="K90" s="167">
        <v>0.31135399164280608</v>
      </c>
      <c r="L90" s="167">
        <v>0</v>
      </c>
      <c r="M90" s="167">
        <v>0</v>
      </c>
      <c r="N90" s="265">
        <v>1.8523860148975793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68">
        <v>0.73317607380112704</v>
      </c>
      <c r="F91" s="168">
        <v>0</v>
      </c>
      <c r="G91" s="168"/>
      <c r="H91" s="168">
        <v>0.79932987877188189</v>
      </c>
      <c r="I91" s="168">
        <v>0.75570903550567758</v>
      </c>
      <c r="J91" s="168"/>
      <c r="K91" s="168">
        <v>0.30920263188481012</v>
      </c>
      <c r="L91" s="168">
        <v>0</v>
      </c>
      <c r="M91" s="168">
        <v>0</v>
      </c>
      <c r="N91" s="266">
        <v>0.48111572096649613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16">
        <v>594305000</v>
      </c>
      <c r="F92" s="954">
        <v>361180000</v>
      </c>
      <c r="G92" s="960"/>
      <c r="H92" s="954">
        <v>2634000</v>
      </c>
      <c r="I92" s="954">
        <v>208987000</v>
      </c>
      <c r="J92" s="1015"/>
      <c r="K92" s="954">
        <v>19110000</v>
      </c>
      <c r="L92" s="954">
        <v>0</v>
      </c>
      <c r="M92" s="954">
        <v>0</v>
      </c>
      <c r="N92" s="962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16">
        <v>974367835.94000006</v>
      </c>
      <c r="F93" s="954">
        <v>655169786</v>
      </c>
      <c r="G93" s="954"/>
      <c r="H93" s="954">
        <v>4631500</v>
      </c>
      <c r="I93" s="954">
        <v>238638326</v>
      </c>
      <c r="J93" s="1015"/>
      <c r="K93" s="954">
        <v>72612147.939999998</v>
      </c>
      <c r="L93" s="954">
        <v>0</v>
      </c>
      <c r="M93" s="954">
        <v>0</v>
      </c>
      <c r="N93" s="962">
        <v>3316076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16">
        <v>596505453.80000007</v>
      </c>
      <c r="F94" s="954">
        <v>385122432.62</v>
      </c>
      <c r="G94" s="954"/>
      <c r="H94" s="954">
        <v>1710342.37</v>
      </c>
      <c r="I94" s="954">
        <v>151705527.20000002</v>
      </c>
      <c r="J94" s="1015"/>
      <c r="K94" s="954">
        <v>55243763.629999995</v>
      </c>
      <c r="L94" s="954">
        <v>0</v>
      </c>
      <c r="M94" s="954">
        <v>0</v>
      </c>
      <c r="N94" s="962">
        <v>2723387.98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67">
        <v>1.0037025665272883</v>
      </c>
      <c r="F95" s="167">
        <v>1.0662894751093637</v>
      </c>
      <c r="G95" s="167"/>
      <c r="H95" s="167">
        <v>0.64933271450265762</v>
      </c>
      <c r="I95" s="167">
        <v>0.72590891873657226</v>
      </c>
      <c r="J95" s="167"/>
      <c r="K95" s="167">
        <v>2.8908301219256929</v>
      </c>
      <c r="L95" s="167">
        <v>0</v>
      </c>
      <c r="M95" s="167">
        <v>0</v>
      </c>
      <c r="N95" s="265">
        <v>1.1375889640768588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68">
        <v>0.61219739794113226</v>
      </c>
      <c r="F96" s="168">
        <v>0.58782080744486587</v>
      </c>
      <c r="G96" s="168"/>
      <c r="H96" s="168">
        <v>0.36928476087660589</v>
      </c>
      <c r="I96" s="168">
        <v>0.63571317207446387</v>
      </c>
      <c r="J96" s="168"/>
      <c r="K96" s="168">
        <v>0.76080607993649163</v>
      </c>
      <c r="L96" s="168">
        <v>0</v>
      </c>
      <c r="M96" s="168">
        <v>0</v>
      </c>
      <c r="N96" s="266">
        <v>0.82126826405667419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16">
        <v>46916000</v>
      </c>
      <c r="F97" s="954">
        <v>2385000</v>
      </c>
      <c r="G97" s="960"/>
      <c r="H97" s="954">
        <v>58000</v>
      </c>
      <c r="I97" s="954">
        <v>33614000</v>
      </c>
      <c r="J97" s="1015"/>
      <c r="K97" s="954">
        <v>140000</v>
      </c>
      <c r="L97" s="954">
        <v>0</v>
      </c>
      <c r="M97" s="954">
        <v>0</v>
      </c>
      <c r="N97" s="962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16">
        <v>52602965</v>
      </c>
      <c r="F98" s="954">
        <v>2770200</v>
      </c>
      <c r="G98" s="954"/>
      <c r="H98" s="954">
        <v>94000</v>
      </c>
      <c r="I98" s="954">
        <v>35798755</v>
      </c>
      <c r="J98" s="1015"/>
      <c r="K98" s="954">
        <v>3221010</v>
      </c>
      <c r="L98" s="954">
        <v>0</v>
      </c>
      <c r="M98" s="954">
        <v>0</v>
      </c>
      <c r="N98" s="962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16">
        <v>28609302.91</v>
      </c>
      <c r="F99" s="954">
        <v>2770200</v>
      </c>
      <c r="G99" s="954"/>
      <c r="H99" s="954">
        <v>40767.58</v>
      </c>
      <c r="I99" s="954">
        <v>22498390.809999999</v>
      </c>
      <c r="J99" s="1015"/>
      <c r="K99" s="954">
        <v>0</v>
      </c>
      <c r="L99" s="954">
        <v>0</v>
      </c>
      <c r="M99" s="954">
        <v>0</v>
      </c>
      <c r="N99" s="962">
        <v>3299944.5199999991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67">
        <v>0.60979842505754966</v>
      </c>
      <c r="F100" s="167">
        <v>1.1615094339622642</v>
      </c>
      <c r="G100" s="167"/>
      <c r="H100" s="167">
        <v>0.7028893103448276</v>
      </c>
      <c r="I100" s="167">
        <v>0.6693160828821324</v>
      </c>
      <c r="J100" s="167"/>
      <c r="K100" s="167">
        <v>0</v>
      </c>
      <c r="L100" s="167">
        <v>0</v>
      </c>
      <c r="M100" s="167">
        <v>0</v>
      </c>
      <c r="N100" s="265">
        <v>0.30785936374661804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67">
        <v>0.54387243969992949</v>
      </c>
      <c r="F101" s="168">
        <v>1</v>
      </c>
      <c r="G101" s="168"/>
      <c r="H101" s="168">
        <v>0.4336976595744681</v>
      </c>
      <c r="I101" s="168">
        <v>0.62846852662892883</v>
      </c>
      <c r="J101" s="168"/>
      <c r="K101" s="168">
        <v>0</v>
      </c>
      <c r="L101" s="168">
        <v>0</v>
      </c>
      <c r="M101" s="168">
        <v>0</v>
      </c>
      <c r="N101" s="266">
        <v>0.30785936374661804</v>
      </c>
      <c r="O101" s="44"/>
      <c r="P101" s="44"/>
    </row>
    <row r="102" spans="1:16" ht="18.399999999999999" customHeight="1">
      <c r="A102" s="166" t="s">
        <v>84</v>
      </c>
      <c r="B102" s="52" t="s">
        <v>47</v>
      </c>
      <c r="C102" s="53" t="s">
        <v>85</v>
      </c>
      <c r="D102" s="54" t="s">
        <v>41</v>
      </c>
      <c r="E102" s="616">
        <v>427532000</v>
      </c>
      <c r="F102" s="954">
        <v>294175000</v>
      </c>
      <c r="G102" s="960"/>
      <c r="H102" s="954">
        <v>419000</v>
      </c>
      <c r="I102" s="954">
        <v>123461000</v>
      </c>
      <c r="J102" s="1015"/>
      <c r="K102" s="954">
        <v>7318000</v>
      </c>
      <c r="L102" s="954">
        <v>0</v>
      </c>
      <c r="M102" s="954">
        <v>0</v>
      </c>
      <c r="N102" s="962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16">
        <v>783540869</v>
      </c>
      <c r="F103" s="954">
        <v>639114557</v>
      </c>
      <c r="G103" s="954"/>
      <c r="H103" s="954">
        <v>419000</v>
      </c>
      <c r="I103" s="954">
        <v>131805312</v>
      </c>
      <c r="J103" s="1015"/>
      <c r="K103" s="954">
        <v>10129000</v>
      </c>
      <c r="L103" s="954">
        <v>0</v>
      </c>
      <c r="M103" s="954">
        <v>0</v>
      </c>
      <c r="N103" s="962">
        <v>2073000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16">
        <v>617643189.13000011</v>
      </c>
      <c r="F104" s="954">
        <v>533181392.43000001</v>
      </c>
      <c r="G104" s="954"/>
      <c r="H104" s="954">
        <v>134697.69</v>
      </c>
      <c r="I104" s="954">
        <v>80553617.339999989</v>
      </c>
      <c r="J104" s="1015"/>
      <c r="K104" s="954">
        <v>2854960.3200000003</v>
      </c>
      <c r="L104" s="954">
        <v>0</v>
      </c>
      <c r="M104" s="954">
        <v>0</v>
      </c>
      <c r="N104" s="962">
        <v>918521.34999999986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67">
        <v>1.4446712506432269</v>
      </c>
      <c r="F105" s="167">
        <v>1.812463303917736</v>
      </c>
      <c r="G105" s="167"/>
      <c r="H105" s="167">
        <v>0.321474200477327</v>
      </c>
      <c r="I105" s="167">
        <v>0.65246205149804382</v>
      </c>
      <c r="J105" s="167"/>
      <c r="K105" s="167">
        <v>0.39012849412407768</v>
      </c>
      <c r="L105" s="167">
        <v>0</v>
      </c>
      <c r="M105" s="167">
        <v>0</v>
      </c>
      <c r="N105" s="265">
        <v>0.42543832792959696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68">
        <v>0.78827182290857645</v>
      </c>
      <c r="F106" s="168">
        <v>0.83425011461599363</v>
      </c>
      <c r="G106" s="168"/>
      <c r="H106" s="168">
        <v>0.321474200477327</v>
      </c>
      <c r="I106" s="168">
        <v>0.61115607647133363</v>
      </c>
      <c r="J106" s="168"/>
      <c r="K106" s="168">
        <v>0.28186003751604305</v>
      </c>
      <c r="L106" s="168">
        <v>0</v>
      </c>
      <c r="M106" s="168">
        <v>0</v>
      </c>
      <c r="N106" s="266">
        <v>0.44308796430294251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16">
        <v>8191237000</v>
      </c>
      <c r="F107" s="954">
        <v>148658000</v>
      </c>
      <c r="G107" s="960"/>
      <c r="H107" s="954">
        <v>68779000</v>
      </c>
      <c r="I107" s="954">
        <v>7753961000</v>
      </c>
      <c r="J107" s="1015"/>
      <c r="K107" s="954">
        <v>153866000</v>
      </c>
      <c r="L107" s="954">
        <v>0</v>
      </c>
      <c r="M107" s="954">
        <v>0</v>
      </c>
      <c r="N107" s="962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16">
        <v>8759160214</v>
      </c>
      <c r="F108" s="954">
        <v>149068952</v>
      </c>
      <c r="G108" s="954"/>
      <c r="H108" s="954">
        <v>62906847</v>
      </c>
      <c r="I108" s="954">
        <v>8045059598</v>
      </c>
      <c r="J108" s="1015"/>
      <c r="K108" s="954">
        <v>421173437</v>
      </c>
      <c r="L108" s="954">
        <v>0</v>
      </c>
      <c r="M108" s="954">
        <v>0</v>
      </c>
      <c r="N108" s="962">
        <v>80951380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16">
        <v>6249425014.5200014</v>
      </c>
      <c r="F109" s="954">
        <v>123041121.95999999</v>
      </c>
      <c r="G109" s="954"/>
      <c r="H109" s="954">
        <v>49754224.959999993</v>
      </c>
      <c r="I109" s="954">
        <v>5931624892.9100018</v>
      </c>
      <c r="J109" s="1015"/>
      <c r="K109" s="954">
        <v>87509069.460000008</v>
      </c>
      <c r="L109" s="954">
        <v>0</v>
      </c>
      <c r="M109" s="954">
        <v>0</v>
      </c>
      <c r="N109" s="962">
        <v>57495705.229999982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67">
        <v>0.76294032446137272</v>
      </c>
      <c r="F110" s="641">
        <v>0.82767911555382145</v>
      </c>
      <c r="G110" s="641"/>
      <c r="H110" s="167">
        <v>0.72339267741607172</v>
      </c>
      <c r="I110" s="167">
        <v>0.76497997512626148</v>
      </c>
      <c r="J110" s="167"/>
      <c r="K110" s="167">
        <v>0.56873558459958673</v>
      </c>
      <c r="L110" s="167">
        <v>0</v>
      </c>
      <c r="M110" s="167">
        <v>0</v>
      </c>
      <c r="N110" s="265">
        <v>0.87150357312840077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68">
        <v>0.7134730798200698</v>
      </c>
      <c r="F111" s="168">
        <v>0.82539737691320181</v>
      </c>
      <c r="G111" s="168"/>
      <c r="H111" s="168">
        <v>0.79091907054251176</v>
      </c>
      <c r="I111" s="168">
        <v>0.73730030469688534</v>
      </c>
      <c r="J111" s="168"/>
      <c r="K111" s="168">
        <v>0.20777442680935268</v>
      </c>
      <c r="L111" s="168">
        <v>0</v>
      </c>
      <c r="M111" s="168">
        <v>0</v>
      </c>
      <c r="N111" s="266">
        <v>0.71024984663633872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16">
        <v>1092143000</v>
      </c>
      <c r="F112" s="954">
        <v>306947000</v>
      </c>
      <c r="G112" s="960"/>
      <c r="H112" s="954">
        <v>5764000</v>
      </c>
      <c r="I112" s="954">
        <v>276886000</v>
      </c>
      <c r="J112" s="1015"/>
      <c r="K112" s="954">
        <v>494592000</v>
      </c>
      <c r="L112" s="954">
        <v>0</v>
      </c>
      <c r="M112" s="954">
        <v>0</v>
      </c>
      <c r="N112" s="962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16">
        <v>1249053256</v>
      </c>
      <c r="F113" s="954">
        <v>412368057</v>
      </c>
      <c r="G113" s="954"/>
      <c r="H113" s="954">
        <v>5639000</v>
      </c>
      <c r="I113" s="954">
        <v>322906088</v>
      </c>
      <c r="J113" s="1015"/>
      <c r="K113" s="954">
        <v>497591912</v>
      </c>
      <c r="L113" s="954">
        <v>0</v>
      </c>
      <c r="M113" s="954">
        <v>0</v>
      </c>
      <c r="N113" s="962">
        <v>10548199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16">
        <v>573808379.88999999</v>
      </c>
      <c r="F114" s="954">
        <v>259379269.42999998</v>
      </c>
      <c r="G114" s="954"/>
      <c r="H114" s="954">
        <v>3532391.88</v>
      </c>
      <c r="I114" s="954">
        <v>204937408.78999999</v>
      </c>
      <c r="J114" s="1015"/>
      <c r="K114" s="954">
        <v>99943692.100000009</v>
      </c>
      <c r="L114" s="954">
        <v>0</v>
      </c>
      <c r="M114" s="954">
        <v>0</v>
      </c>
      <c r="N114" s="962">
        <v>6015617.6899999995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67">
        <v>0.5253967473948008</v>
      </c>
      <c r="F115" s="167">
        <v>0.84502949834987795</v>
      </c>
      <c r="G115" s="167"/>
      <c r="H115" s="167">
        <v>0.61283689798750862</v>
      </c>
      <c r="I115" s="167">
        <v>0.74015085193906516</v>
      </c>
      <c r="J115" s="167"/>
      <c r="K115" s="167">
        <v>0.20207300583106885</v>
      </c>
      <c r="L115" s="167">
        <v>0</v>
      </c>
      <c r="M115" s="167">
        <v>0</v>
      </c>
      <c r="N115" s="265">
        <v>0.75630094166457118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68">
        <v>0.45939464721270457</v>
      </c>
      <c r="F116" s="168">
        <v>0.62899942181991064</v>
      </c>
      <c r="G116" s="168"/>
      <c r="H116" s="168">
        <v>0.62642168469586801</v>
      </c>
      <c r="I116" s="168">
        <v>0.63466567031712329</v>
      </c>
      <c r="J116" s="168"/>
      <c r="K116" s="168">
        <v>0.20085473595881118</v>
      </c>
      <c r="L116" s="168">
        <v>0</v>
      </c>
      <c r="M116" s="168">
        <v>0</v>
      </c>
      <c r="N116" s="266">
        <v>0.57029808500958312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16">
        <v>826575000</v>
      </c>
      <c r="F117" s="954">
        <v>164878000</v>
      </c>
      <c r="G117" s="960"/>
      <c r="H117" s="954">
        <v>5586000</v>
      </c>
      <c r="I117" s="954">
        <v>319245000</v>
      </c>
      <c r="J117" s="1015"/>
      <c r="K117" s="954">
        <v>278148000</v>
      </c>
      <c r="L117" s="954">
        <v>0</v>
      </c>
      <c r="M117" s="954">
        <v>0</v>
      </c>
      <c r="N117" s="962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16">
        <v>1645674111</v>
      </c>
      <c r="F118" s="954">
        <v>171815300</v>
      </c>
      <c r="G118" s="954"/>
      <c r="H118" s="954">
        <v>6065565</v>
      </c>
      <c r="I118" s="954">
        <v>331932969</v>
      </c>
      <c r="J118" s="1015"/>
      <c r="K118" s="954">
        <v>736122758</v>
      </c>
      <c r="L118" s="954">
        <v>0</v>
      </c>
      <c r="M118" s="954">
        <v>0</v>
      </c>
      <c r="N118" s="962">
        <v>399737519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16">
        <v>1213572566.1400001</v>
      </c>
      <c r="F119" s="954">
        <v>143145918</v>
      </c>
      <c r="G119" s="954"/>
      <c r="H119" s="954">
        <v>4711697.05</v>
      </c>
      <c r="I119" s="954">
        <v>219506363.78000006</v>
      </c>
      <c r="J119" s="1015"/>
      <c r="K119" s="954">
        <v>537743719.72000003</v>
      </c>
      <c r="L119" s="954">
        <v>0</v>
      </c>
      <c r="M119" s="954">
        <v>0</v>
      </c>
      <c r="N119" s="962">
        <v>308464867.59000003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67">
        <v>1.468194133793062</v>
      </c>
      <c r="F120" s="167">
        <v>0.86819295479081504</v>
      </c>
      <c r="G120" s="167"/>
      <c r="H120" s="167">
        <v>0.84348318116720367</v>
      </c>
      <c r="I120" s="167">
        <v>0.68757964503751057</v>
      </c>
      <c r="J120" s="167"/>
      <c r="K120" s="167">
        <v>1.9333006878352532</v>
      </c>
      <c r="L120" s="167">
        <v>0</v>
      </c>
      <c r="M120" s="167">
        <v>0</v>
      </c>
      <c r="N120" s="265">
        <v>5.2533272180591988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68">
        <v>0.73743188765518597</v>
      </c>
      <c r="F121" s="168">
        <v>0.83313836427838495</v>
      </c>
      <c r="G121" s="168"/>
      <c r="H121" s="168">
        <v>0.77679442063517579</v>
      </c>
      <c r="I121" s="168">
        <v>0.66129726264100042</v>
      </c>
      <c r="J121" s="168"/>
      <c r="K121" s="168">
        <v>0.7305082119468993</v>
      </c>
      <c r="L121" s="168">
        <v>0</v>
      </c>
      <c r="M121" s="168">
        <v>0</v>
      </c>
      <c r="N121" s="266">
        <v>0.77166853979998817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16">
        <v>1220384000</v>
      </c>
      <c r="F122" s="954">
        <v>1066200000</v>
      </c>
      <c r="G122" s="960"/>
      <c r="H122" s="954">
        <v>34000</v>
      </c>
      <c r="I122" s="954">
        <v>66221000</v>
      </c>
      <c r="J122" s="1015"/>
      <c r="K122" s="954">
        <v>1100000</v>
      </c>
      <c r="L122" s="954">
        <v>0</v>
      </c>
      <c r="M122" s="954">
        <v>0</v>
      </c>
      <c r="N122" s="962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16">
        <v>1681928951</v>
      </c>
      <c r="F123" s="954">
        <v>1097853000</v>
      </c>
      <c r="G123" s="954"/>
      <c r="H123" s="954">
        <v>34000</v>
      </c>
      <c r="I123" s="954">
        <v>75681130</v>
      </c>
      <c r="J123" s="1015"/>
      <c r="K123" s="954">
        <v>441043591</v>
      </c>
      <c r="L123" s="954">
        <v>0</v>
      </c>
      <c r="M123" s="954">
        <v>0</v>
      </c>
      <c r="N123" s="962">
        <v>67317230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16">
        <v>801130334.66000009</v>
      </c>
      <c r="F124" s="954">
        <v>545566463.79999995</v>
      </c>
      <c r="G124" s="954"/>
      <c r="H124" s="954">
        <v>10953.32</v>
      </c>
      <c r="I124" s="954">
        <v>67798999.200000003</v>
      </c>
      <c r="J124" s="1015"/>
      <c r="K124" s="954">
        <v>131903494.31</v>
      </c>
      <c r="L124" s="954">
        <v>0</v>
      </c>
      <c r="M124" s="954">
        <v>0</v>
      </c>
      <c r="N124" s="962">
        <v>55850424.030000001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67">
        <v>0.65645758602210458</v>
      </c>
      <c r="F125" s="167">
        <v>0.51169242524854619</v>
      </c>
      <c r="G125" s="167"/>
      <c r="H125" s="167">
        <v>0.32215647058823527</v>
      </c>
      <c r="I125" s="167">
        <v>1.0238292867821386</v>
      </c>
      <c r="J125" s="167"/>
      <c r="K125" s="167" t="s">
        <v>788</v>
      </c>
      <c r="L125" s="167">
        <v>0</v>
      </c>
      <c r="M125" s="167">
        <v>0</v>
      </c>
      <c r="N125" s="265">
        <v>0.64322316311370631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68">
        <v>0.47631639504372864</v>
      </c>
      <c r="F126" s="168">
        <v>0.49693944799531442</v>
      </c>
      <c r="G126" s="168"/>
      <c r="H126" s="168">
        <v>0.32215647058823527</v>
      </c>
      <c r="I126" s="168">
        <v>0.89585077812659508</v>
      </c>
      <c r="J126" s="168"/>
      <c r="K126" s="168">
        <v>0.29907133218040571</v>
      </c>
      <c r="L126" s="168">
        <v>0</v>
      </c>
      <c r="M126" s="168">
        <v>0</v>
      </c>
      <c r="N126" s="266">
        <v>0.82966016323012703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16">
        <v>24444000</v>
      </c>
      <c r="F127" s="954">
        <v>0</v>
      </c>
      <c r="G127" s="960"/>
      <c r="H127" s="954">
        <v>22000</v>
      </c>
      <c r="I127" s="954">
        <v>23922000</v>
      </c>
      <c r="J127" s="1015"/>
      <c r="K127" s="954">
        <v>500000</v>
      </c>
      <c r="L127" s="954">
        <v>0</v>
      </c>
      <c r="M127" s="954">
        <v>0</v>
      </c>
      <c r="N127" s="962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16">
        <v>24822568.970000003</v>
      </c>
      <c r="F128" s="954">
        <v>0</v>
      </c>
      <c r="G128" s="954"/>
      <c r="H128" s="954">
        <v>78200</v>
      </c>
      <c r="I128" s="954">
        <v>24244368.970000003</v>
      </c>
      <c r="J128" s="1015"/>
      <c r="K128" s="954">
        <v>500000</v>
      </c>
      <c r="L128" s="954">
        <v>0</v>
      </c>
      <c r="M128" s="954">
        <v>0</v>
      </c>
      <c r="N128" s="962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16">
        <v>16313678.099999998</v>
      </c>
      <c r="F129" s="954">
        <v>0</v>
      </c>
      <c r="G129" s="954"/>
      <c r="H129" s="954">
        <v>14284</v>
      </c>
      <c r="I129" s="954">
        <v>16032489.269999998</v>
      </c>
      <c r="J129" s="1015"/>
      <c r="K129" s="954">
        <v>266904.83</v>
      </c>
      <c r="L129" s="954">
        <v>0</v>
      </c>
      <c r="M129" s="954">
        <v>0</v>
      </c>
      <c r="N129" s="962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67">
        <v>0.66738987481590561</v>
      </c>
      <c r="F130" s="167">
        <v>0</v>
      </c>
      <c r="G130" s="167"/>
      <c r="H130" s="167">
        <v>0.64927272727272722</v>
      </c>
      <c r="I130" s="167">
        <v>0.67019853147730113</v>
      </c>
      <c r="J130" s="167"/>
      <c r="K130" s="167">
        <v>0.53380966000000007</v>
      </c>
      <c r="L130" s="167">
        <v>0</v>
      </c>
      <c r="M130" s="167">
        <v>0</v>
      </c>
      <c r="N130" s="265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68">
        <v>0.65721151262451283</v>
      </c>
      <c r="F131" s="168">
        <v>0</v>
      </c>
      <c r="G131" s="168"/>
      <c r="H131" s="168">
        <v>0.18265984654731457</v>
      </c>
      <c r="I131" s="168">
        <v>0.66128713392535021</v>
      </c>
      <c r="J131" s="168"/>
      <c r="K131" s="168">
        <v>0.53380966000000007</v>
      </c>
      <c r="L131" s="168">
        <v>0</v>
      </c>
      <c r="M131" s="168">
        <v>0</v>
      </c>
      <c r="N131" s="266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16">
        <v>5503668000</v>
      </c>
      <c r="F132" s="954">
        <v>2793267000</v>
      </c>
      <c r="G132" s="960"/>
      <c r="H132" s="954">
        <v>18109000</v>
      </c>
      <c r="I132" s="954">
        <v>1397928000</v>
      </c>
      <c r="J132" s="1015"/>
      <c r="K132" s="954">
        <v>1213000000</v>
      </c>
      <c r="L132" s="954">
        <v>0</v>
      </c>
      <c r="M132" s="954">
        <v>0</v>
      </c>
      <c r="N132" s="962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16">
        <v>5704931373</v>
      </c>
      <c r="F133" s="954">
        <v>2942866721</v>
      </c>
      <c r="G133" s="954"/>
      <c r="H133" s="954">
        <v>24973808</v>
      </c>
      <c r="I133" s="954">
        <v>1429936818</v>
      </c>
      <c r="J133" s="1015"/>
      <c r="K133" s="954">
        <v>1194416828</v>
      </c>
      <c r="L133" s="954">
        <v>0</v>
      </c>
      <c r="M133" s="954">
        <v>0</v>
      </c>
      <c r="N133" s="962">
        <v>112737198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16">
        <v>3522124652.8000007</v>
      </c>
      <c r="F134" s="954">
        <v>2244645581.3500004</v>
      </c>
      <c r="G134" s="954"/>
      <c r="H134" s="954">
        <v>15276831.34</v>
      </c>
      <c r="I134" s="954">
        <v>1083279012.1800001</v>
      </c>
      <c r="J134" s="1015"/>
      <c r="K134" s="954">
        <v>114270256.24999999</v>
      </c>
      <c r="L134" s="954">
        <v>0</v>
      </c>
      <c r="M134" s="954">
        <v>0</v>
      </c>
      <c r="N134" s="962">
        <v>64652971.679999985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67">
        <v>0.63995950569692805</v>
      </c>
      <c r="F135" s="167">
        <v>0.80359148672504288</v>
      </c>
      <c r="G135" s="167"/>
      <c r="H135" s="167">
        <v>0.84360435915842946</v>
      </c>
      <c r="I135" s="167">
        <v>0.77491760103524654</v>
      </c>
      <c r="J135" s="167"/>
      <c r="K135" s="167">
        <v>9.4204663025556454E-2</v>
      </c>
      <c r="L135" s="167">
        <v>0</v>
      </c>
      <c r="M135" s="167">
        <v>0</v>
      </c>
      <c r="N135" s="265">
        <v>0.79461397768054653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67">
        <v>0.61738247535620283</v>
      </c>
      <c r="F136" s="168">
        <v>0.76274116164773487</v>
      </c>
      <c r="G136" s="168"/>
      <c r="H136" s="168">
        <v>0.61171413426418586</v>
      </c>
      <c r="I136" s="168">
        <v>0.75757124268968934</v>
      </c>
      <c r="J136" s="168"/>
      <c r="K136" s="168">
        <v>9.5670333480934497E-2</v>
      </c>
      <c r="L136" s="168">
        <v>0</v>
      </c>
      <c r="M136" s="168">
        <v>0</v>
      </c>
      <c r="N136" s="266">
        <v>0.57348393278321486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16">
        <v>320649000</v>
      </c>
      <c r="F137" s="954">
        <v>243718000</v>
      </c>
      <c r="G137" s="960"/>
      <c r="H137" s="954">
        <v>27090000</v>
      </c>
      <c r="I137" s="954">
        <v>49259000</v>
      </c>
      <c r="J137" s="1015"/>
      <c r="K137" s="954">
        <v>381000</v>
      </c>
      <c r="L137" s="954">
        <v>0</v>
      </c>
      <c r="M137" s="954">
        <v>0</v>
      </c>
      <c r="N137" s="962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16">
        <v>364782124.36000001</v>
      </c>
      <c r="F138" s="954">
        <v>292143180</v>
      </c>
      <c r="G138" s="954"/>
      <c r="H138" s="954">
        <v>26612000</v>
      </c>
      <c r="I138" s="954">
        <v>44764140</v>
      </c>
      <c r="J138" s="1015"/>
      <c r="K138" s="954">
        <v>381000</v>
      </c>
      <c r="L138" s="954">
        <v>0</v>
      </c>
      <c r="M138" s="954">
        <v>0</v>
      </c>
      <c r="N138" s="962">
        <v>881804.36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16">
        <v>311264230.41999996</v>
      </c>
      <c r="F139" s="954">
        <v>262963664.30000001</v>
      </c>
      <c r="G139" s="954"/>
      <c r="H139" s="954">
        <v>17380701.969999999</v>
      </c>
      <c r="I139" s="954">
        <v>30529939.449999992</v>
      </c>
      <c r="J139" s="1015"/>
      <c r="K139" s="954">
        <v>0</v>
      </c>
      <c r="L139" s="954">
        <v>0</v>
      </c>
      <c r="M139" s="954">
        <v>0</v>
      </c>
      <c r="N139" s="962">
        <v>389924.7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67">
        <v>0.97073195431764936</v>
      </c>
      <c r="F140" s="167">
        <v>1.0789669384288398</v>
      </c>
      <c r="G140" s="167"/>
      <c r="H140" s="167">
        <v>0.64159106570690283</v>
      </c>
      <c r="I140" s="167">
        <v>0.61978398769767939</v>
      </c>
      <c r="J140" s="167"/>
      <c r="K140" s="167">
        <v>0</v>
      </c>
      <c r="L140" s="167">
        <v>0</v>
      </c>
      <c r="M140" s="167">
        <v>0</v>
      </c>
      <c r="N140" s="265">
        <v>1.9399238805970149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68">
        <v>0.85328805781287753</v>
      </c>
      <c r="F141" s="168">
        <v>0.90011912754560974</v>
      </c>
      <c r="G141" s="168"/>
      <c r="H141" s="168">
        <v>0.65311521005561401</v>
      </c>
      <c r="I141" s="168">
        <v>0.68201778142057445</v>
      </c>
      <c r="J141" s="168"/>
      <c r="K141" s="168">
        <v>0</v>
      </c>
      <c r="L141" s="168">
        <v>0</v>
      </c>
      <c r="M141" s="168">
        <v>0</v>
      </c>
      <c r="N141" s="266">
        <v>0.44218958046431073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16">
        <v>7013000</v>
      </c>
      <c r="F142" s="954">
        <v>3303000</v>
      </c>
      <c r="G142" s="960"/>
      <c r="H142" s="954">
        <v>5000</v>
      </c>
      <c r="I142" s="954">
        <v>3705000</v>
      </c>
      <c r="J142" s="1015"/>
      <c r="K142" s="954">
        <v>0</v>
      </c>
      <c r="L142" s="954">
        <v>0</v>
      </c>
      <c r="M142" s="954">
        <v>0</v>
      </c>
      <c r="N142" s="962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16">
        <v>6943000</v>
      </c>
      <c r="F143" s="954">
        <v>3303000</v>
      </c>
      <c r="G143" s="954"/>
      <c r="H143" s="954">
        <v>5000</v>
      </c>
      <c r="I143" s="954">
        <v>3635000</v>
      </c>
      <c r="J143" s="1015"/>
      <c r="K143" s="954">
        <v>0</v>
      </c>
      <c r="L143" s="954">
        <v>0</v>
      </c>
      <c r="M143" s="954">
        <v>0</v>
      </c>
      <c r="N143" s="962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16">
        <v>3040852.0599999996</v>
      </c>
      <c r="F144" s="954">
        <v>1854548</v>
      </c>
      <c r="G144" s="954"/>
      <c r="H144" s="954">
        <v>2535</v>
      </c>
      <c r="I144" s="954">
        <v>1183769.0599999998</v>
      </c>
      <c r="J144" s="1015"/>
      <c r="K144" s="954">
        <v>0</v>
      </c>
      <c r="L144" s="954">
        <v>0</v>
      </c>
      <c r="M144" s="954">
        <v>0</v>
      </c>
      <c r="N144" s="962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67">
        <v>0.43360217595893336</v>
      </c>
      <c r="F145" s="167">
        <v>0.56147381168634569</v>
      </c>
      <c r="G145" s="167"/>
      <c r="H145" s="167">
        <v>0.50700000000000001</v>
      </c>
      <c r="I145" s="167">
        <v>0.31950581916329279</v>
      </c>
      <c r="J145" s="167"/>
      <c r="K145" s="167">
        <v>0</v>
      </c>
      <c r="L145" s="167">
        <v>0</v>
      </c>
      <c r="M145" s="167">
        <v>0</v>
      </c>
      <c r="N145" s="265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68">
        <v>0.43797379518939933</v>
      </c>
      <c r="F146" s="168">
        <v>0.56147381168634569</v>
      </c>
      <c r="G146" s="168"/>
      <c r="H146" s="168">
        <v>0.50700000000000001</v>
      </c>
      <c r="I146" s="168">
        <v>0.32565861348005498</v>
      </c>
      <c r="J146" s="168"/>
      <c r="K146" s="168">
        <v>0</v>
      </c>
      <c r="L146" s="168">
        <v>0</v>
      </c>
      <c r="M146" s="168">
        <v>0</v>
      </c>
      <c r="N146" s="266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16">
        <v>514644000</v>
      </c>
      <c r="F147" s="954">
        <v>171440000</v>
      </c>
      <c r="G147" s="960"/>
      <c r="H147" s="954">
        <v>211000</v>
      </c>
      <c r="I147" s="954">
        <v>144171000</v>
      </c>
      <c r="J147" s="1015"/>
      <c r="K147" s="954">
        <v>90607000</v>
      </c>
      <c r="L147" s="954">
        <v>0</v>
      </c>
      <c r="M147" s="954">
        <v>0</v>
      </c>
      <c r="N147" s="962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16">
        <v>606999038.67000008</v>
      </c>
      <c r="F148" s="954">
        <v>176769112.5</v>
      </c>
      <c r="G148" s="954"/>
      <c r="H148" s="954">
        <v>161000</v>
      </c>
      <c r="I148" s="954">
        <v>144321583.67000002</v>
      </c>
      <c r="J148" s="1015"/>
      <c r="K148" s="954">
        <v>87896012.5</v>
      </c>
      <c r="L148" s="954">
        <v>0</v>
      </c>
      <c r="M148" s="954">
        <v>0</v>
      </c>
      <c r="N148" s="962">
        <v>197851330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16">
        <v>288556399.17000002</v>
      </c>
      <c r="F149" s="954">
        <v>98365460.159999996</v>
      </c>
      <c r="G149" s="954"/>
      <c r="H149" s="954">
        <v>90955.23</v>
      </c>
      <c r="I149" s="954">
        <v>63873573.419999994</v>
      </c>
      <c r="J149" s="1015"/>
      <c r="K149" s="954">
        <v>5420464.4799999995</v>
      </c>
      <c r="L149" s="954">
        <v>0</v>
      </c>
      <c r="M149" s="954">
        <v>0</v>
      </c>
      <c r="N149" s="962">
        <v>120805945.88000003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67">
        <v>0.56069127235525917</v>
      </c>
      <c r="F150" s="167">
        <v>0.57376026691553894</v>
      </c>
      <c r="G150" s="167"/>
      <c r="H150" s="167">
        <v>0.43106744075829384</v>
      </c>
      <c r="I150" s="167">
        <v>0.44304037164200843</v>
      </c>
      <c r="J150" s="167"/>
      <c r="K150" s="167">
        <v>5.9823904113368721E-2</v>
      </c>
      <c r="L150" s="167">
        <v>0</v>
      </c>
      <c r="M150" s="167">
        <v>0</v>
      </c>
      <c r="N150" s="265">
        <v>1.1163512071339465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68">
        <v>0.47538197062429949</v>
      </c>
      <c r="F151" s="168">
        <v>0.55646294066221547</v>
      </c>
      <c r="G151" s="168"/>
      <c r="H151" s="168">
        <v>0.56493931677018627</v>
      </c>
      <c r="I151" s="168">
        <v>0.44257810783209506</v>
      </c>
      <c r="J151" s="168"/>
      <c r="K151" s="168">
        <v>6.1669060129434197E-2</v>
      </c>
      <c r="L151" s="168">
        <v>0</v>
      </c>
      <c r="M151" s="168">
        <v>0</v>
      </c>
      <c r="N151" s="266">
        <v>0.61058950617112362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710</v>
      </c>
      <c r="D152" s="62" t="s">
        <v>41</v>
      </c>
      <c r="E152" s="616">
        <v>22740939000</v>
      </c>
      <c r="F152" s="954">
        <v>20917068000</v>
      </c>
      <c r="G152" s="960"/>
      <c r="H152" s="954">
        <v>62127000</v>
      </c>
      <c r="I152" s="954">
        <v>961290000</v>
      </c>
      <c r="J152" s="1015"/>
      <c r="K152" s="954">
        <v>492797000</v>
      </c>
      <c r="L152" s="954">
        <v>0</v>
      </c>
      <c r="M152" s="954">
        <v>0</v>
      </c>
      <c r="N152" s="962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16">
        <v>23455079780.150002</v>
      </c>
      <c r="F153" s="954">
        <v>21331442046</v>
      </c>
      <c r="G153" s="954"/>
      <c r="H153" s="954">
        <v>61870000</v>
      </c>
      <c r="I153" s="954">
        <v>1077552465.1500001</v>
      </c>
      <c r="J153" s="1015"/>
      <c r="K153" s="954">
        <v>632022349</v>
      </c>
      <c r="L153" s="954">
        <v>0</v>
      </c>
      <c r="M153" s="954">
        <v>0</v>
      </c>
      <c r="N153" s="962">
        <v>352192920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16">
        <v>18410474715.400002</v>
      </c>
      <c r="F154" s="954">
        <v>17010639188.180002</v>
      </c>
      <c r="G154" s="954"/>
      <c r="H154" s="954">
        <v>54263976.719999999</v>
      </c>
      <c r="I154" s="954">
        <v>756956465.1400001</v>
      </c>
      <c r="J154" s="1015"/>
      <c r="K154" s="954">
        <v>312097545.02999997</v>
      </c>
      <c r="L154" s="954">
        <v>0</v>
      </c>
      <c r="M154" s="954">
        <v>0</v>
      </c>
      <c r="N154" s="962">
        <v>276517540.33000004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67">
        <v>0.80957407763153499</v>
      </c>
      <c r="F155" s="167">
        <v>0.81324204655164878</v>
      </c>
      <c r="G155" s="167"/>
      <c r="H155" s="167">
        <v>0.87343629533053257</v>
      </c>
      <c r="I155" s="167">
        <v>0.7874381977759054</v>
      </c>
      <c r="J155" s="167"/>
      <c r="K155" s="167">
        <v>0.63331867894893834</v>
      </c>
      <c r="L155" s="167">
        <v>0</v>
      </c>
      <c r="M155" s="167">
        <v>0</v>
      </c>
      <c r="N155" s="265">
        <v>0.89878514166750645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68">
        <v>0.78492483879678632</v>
      </c>
      <c r="F156" s="168">
        <v>0.79744440865730315</v>
      </c>
      <c r="G156" s="168"/>
      <c r="H156" s="168">
        <v>0.87706443704541781</v>
      </c>
      <c r="I156" s="168">
        <v>0.70247759586780623</v>
      </c>
      <c r="J156" s="168"/>
      <c r="K156" s="168">
        <v>0.49380776727881182</v>
      </c>
      <c r="L156" s="168">
        <v>0</v>
      </c>
      <c r="M156" s="168">
        <v>0</v>
      </c>
      <c r="N156" s="266">
        <v>0.78513088886057125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16">
        <v>58146005000</v>
      </c>
      <c r="F157" s="954">
        <v>2142125000</v>
      </c>
      <c r="G157" s="960"/>
      <c r="H157" s="954">
        <v>9603073000</v>
      </c>
      <c r="I157" s="954">
        <v>24461567000</v>
      </c>
      <c r="J157" s="1015"/>
      <c r="K157" s="954">
        <v>21935787000</v>
      </c>
      <c r="L157" s="954">
        <v>0</v>
      </c>
      <c r="M157" s="954">
        <v>0</v>
      </c>
      <c r="N157" s="962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16">
        <v>58152866239.000008</v>
      </c>
      <c r="F158" s="954">
        <v>2437030116</v>
      </c>
      <c r="G158" s="954"/>
      <c r="H158" s="954">
        <v>9477658779.1899986</v>
      </c>
      <c r="I158" s="954">
        <v>24070711693.810009</v>
      </c>
      <c r="J158" s="1015"/>
      <c r="K158" s="954">
        <v>22164012650</v>
      </c>
      <c r="L158" s="954">
        <v>0</v>
      </c>
      <c r="M158" s="954">
        <v>0</v>
      </c>
      <c r="N158" s="962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16">
        <v>32470436135.970024</v>
      </c>
      <c r="F159" s="954">
        <v>1815157437.6199999</v>
      </c>
      <c r="G159" s="954"/>
      <c r="H159" s="954">
        <v>7828198722.1900015</v>
      </c>
      <c r="I159" s="954">
        <v>17077209072.360023</v>
      </c>
      <c r="J159" s="1015"/>
      <c r="K159" s="954">
        <v>5749770998.1899996</v>
      </c>
      <c r="L159" s="954">
        <v>0</v>
      </c>
      <c r="M159" s="954">
        <v>0</v>
      </c>
      <c r="N159" s="962">
        <v>99905.61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67">
        <v>0.55842935616935374</v>
      </c>
      <c r="F160" s="167">
        <v>0.84736298657641351</v>
      </c>
      <c r="G160" s="167"/>
      <c r="H160" s="167">
        <v>0.81517642552441305</v>
      </c>
      <c r="I160" s="167">
        <v>0.69812408470643039</v>
      </c>
      <c r="J160" s="167"/>
      <c r="K160" s="167">
        <v>0.26211829090927985</v>
      </c>
      <c r="L160" s="167">
        <v>0</v>
      </c>
      <c r="M160" s="167">
        <v>0</v>
      </c>
      <c r="N160" s="601">
        <v>2.8932988705473502E-2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68">
        <v>0.55836346918002544</v>
      </c>
      <c r="F161" s="168">
        <v>0.74482355622231455</v>
      </c>
      <c r="G161" s="168"/>
      <c r="H161" s="168">
        <v>0.82596334227375856</v>
      </c>
      <c r="I161" s="168">
        <v>0.70946008118038217</v>
      </c>
      <c r="J161" s="168"/>
      <c r="K161" s="168">
        <v>0.25941922561526781</v>
      </c>
      <c r="L161" s="168">
        <v>0</v>
      </c>
      <c r="M161" s="168">
        <v>0</v>
      </c>
      <c r="N161" s="602">
        <v>2.8932988705473502E-2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16">
        <v>484571000</v>
      </c>
      <c r="F162" s="954">
        <v>39520000</v>
      </c>
      <c r="G162" s="960"/>
      <c r="H162" s="954">
        <v>15726000</v>
      </c>
      <c r="I162" s="954">
        <v>374165000</v>
      </c>
      <c r="J162" s="1015"/>
      <c r="K162" s="954">
        <v>3356000</v>
      </c>
      <c r="L162" s="954">
        <v>0</v>
      </c>
      <c r="M162" s="954">
        <v>0</v>
      </c>
      <c r="N162" s="962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16">
        <v>660316867</v>
      </c>
      <c r="F163" s="954">
        <v>207564837</v>
      </c>
      <c r="G163" s="954"/>
      <c r="H163" s="954">
        <v>14941951</v>
      </c>
      <c r="I163" s="954">
        <v>381821295</v>
      </c>
      <c r="J163" s="1015"/>
      <c r="K163" s="954">
        <v>3261000</v>
      </c>
      <c r="L163" s="954">
        <v>0</v>
      </c>
      <c r="M163" s="954">
        <v>0</v>
      </c>
      <c r="N163" s="962">
        <v>52727784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16">
        <v>464975711.70000005</v>
      </c>
      <c r="F164" s="954">
        <v>131823775.33999999</v>
      </c>
      <c r="G164" s="954"/>
      <c r="H164" s="954">
        <v>7429739.3999999994</v>
      </c>
      <c r="I164" s="954">
        <v>295284270.80000013</v>
      </c>
      <c r="J164" s="1015"/>
      <c r="K164" s="954">
        <v>195639.71000000002</v>
      </c>
      <c r="L164" s="954">
        <v>0</v>
      </c>
      <c r="M164" s="954">
        <v>0</v>
      </c>
      <c r="N164" s="962">
        <v>30242286.450000007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67">
        <v>0.95956157446483603</v>
      </c>
      <c r="F165" s="167">
        <v>3.3356218456477729</v>
      </c>
      <c r="G165" s="167"/>
      <c r="H165" s="167">
        <v>0.47244940862266305</v>
      </c>
      <c r="I165" s="167">
        <v>0.7891819673138859</v>
      </c>
      <c r="J165" s="167"/>
      <c r="K165" s="641">
        <v>5.8295503575685345E-2</v>
      </c>
      <c r="L165" s="167">
        <v>0</v>
      </c>
      <c r="M165" s="167">
        <v>0</v>
      </c>
      <c r="N165" s="265">
        <v>0.58378284398888125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67">
        <v>0.7041705807281764</v>
      </c>
      <c r="F166" s="168">
        <v>0.63509685573573327</v>
      </c>
      <c r="G166" s="168"/>
      <c r="H166" s="168">
        <v>0.49724024660501159</v>
      </c>
      <c r="I166" s="168">
        <v>0.77335726075728739</v>
      </c>
      <c r="J166" s="168"/>
      <c r="K166" s="168">
        <v>5.9993777982214051E-2</v>
      </c>
      <c r="L166" s="168">
        <v>0</v>
      </c>
      <c r="M166" s="168">
        <v>0</v>
      </c>
      <c r="N166" s="266">
        <v>0.57355504358006026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16">
        <v>448073000</v>
      </c>
      <c r="F167" s="954">
        <v>1720000</v>
      </c>
      <c r="G167" s="960"/>
      <c r="H167" s="954">
        <v>2664000</v>
      </c>
      <c r="I167" s="954">
        <v>392557000</v>
      </c>
      <c r="J167" s="1015"/>
      <c r="K167" s="954">
        <v>10897000</v>
      </c>
      <c r="L167" s="954">
        <v>0</v>
      </c>
      <c r="M167" s="954">
        <v>0</v>
      </c>
      <c r="N167" s="962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16">
        <v>448405230.81999999</v>
      </c>
      <c r="F168" s="954">
        <v>1657000</v>
      </c>
      <c r="G168" s="954"/>
      <c r="H168" s="954">
        <v>4002814</v>
      </c>
      <c r="I168" s="954">
        <v>391366501</v>
      </c>
      <c r="J168" s="1015"/>
      <c r="K168" s="954">
        <v>11223115.82</v>
      </c>
      <c r="L168" s="954">
        <v>0</v>
      </c>
      <c r="M168" s="954">
        <v>0</v>
      </c>
      <c r="N168" s="962">
        <v>40155800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16">
        <v>294853583.91000003</v>
      </c>
      <c r="F169" s="954">
        <v>1654867.35</v>
      </c>
      <c r="G169" s="954"/>
      <c r="H169" s="954">
        <v>3374011.16</v>
      </c>
      <c r="I169" s="954">
        <v>263016792.31000003</v>
      </c>
      <c r="J169" s="1015"/>
      <c r="K169" s="954">
        <v>860319.74</v>
      </c>
      <c r="L169" s="954">
        <v>0</v>
      </c>
      <c r="M169" s="954">
        <v>0</v>
      </c>
      <c r="N169" s="962">
        <v>25947593.350000001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67">
        <v>0.6580480946408287</v>
      </c>
      <c r="F170" s="167">
        <v>0.9621321802325582</v>
      </c>
      <c r="G170" s="167"/>
      <c r="H170" s="167">
        <v>1.2665207057057057</v>
      </c>
      <c r="I170" s="167">
        <v>0.67000917652723058</v>
      </c>
      <c r="J170" s="167"/>
      <c r="K170" s="167">
        <v>7.8950145911718825E-2</v>
      </c>
      <c r="L170" s="167">
        <v>0</v>
      </c>
      <c r="M170" s="167">
        <v>0</v>
      </c>
      <c r="N170" s="265">
        <v>0.64490104013918237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68">
        <v>0.65756053597055586</v>
      </c>
      <c r="F171" s="168">
        <v>0.99871294508147257</v>
      </c>
      <c r="G171" s="168"/>
      <c r="H171" s="168">
        <v>0.84290980295362217</v>
      </c>
      <c r="I171" s="168">
        <v>0.67204727956519716</v>
      </c>
      <c r="J171" s="168"/>
      <c r="K171" s="168">
        <v>7.6656051117897125E-2</v>
      </c>
      <c r="L171" s="168">
        <v>0</v>
      </c>
      <c r="M171" s="168">
        <v>0</v>
      </c>
      <c r="N171" s="266">
        <v>0.64617298995412875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16">
        <v>1374981000</v>
      </c>
      <c r="F172" s="954">
        <v>694366000</v>
      </c>
      <c r="G172" s="960"/>
      <c r="H172" s="954">
        <v>9247000</v>
      </c>
      <c r="I172" s="954">
        <v>570064000</v>
      </c>
      <c r="J172" s="1015"/>
      <c r="K172" s="954">
        <v>47723000</v>
      </c>
      <c r="L172" s="954">
        <v>0</v>
      </c>
      <c r="M172" s="954">
        <v>0</v>
      </c>
      <c r="N172" s="962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16">
        <v>1906767831.74</v>
      </c>
      <c r="F173" s="954">
        <v>1191856993</v>
      </c>
      <c r="G173" s="954"/>
      <c r="H173" s="954">
        <v>9773499</v>
      </c>
      <c r="I173" s="954">
        <v>585968699.98000002</v>
      </c>
      <c r="J173" s="1015"/>
      <c r="K173" s="954">
        <v>53435149.760000005</v>
      </c>
      <c r="L173" s="954">
        <v>0</v>
      </c>
      <c r="M173" s="954">
        <v>0</v>
      </c>
      <c r="N173" s="962">
        <v>65733490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16">
        <v>947322645.66000021</v>
      </c>
      <c r="F174" s="954">
        <v>451332154.81</v>
      </c>
      <c r="G174" s="954"/>
      <c r="H174" s="954">
        <v>7145924.0900000017</v>
      </c>
      <c r="I174" s="954">
        <v>422785559.00000018</v>
      </c>
      <c r="J174" s="1015"/>
      <c r="K174" s="954">
        <v>23577039.819999997</v>
      </c>
      <c r="L174" s="954">
        <v>0</v>
      </c>
      <c r="M174" s="954">
        <v>0</v>
      </c>
      <c r="N174" s="962">
        <v>42481967.94000002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67">
        <v>0.68897144444905067</v>
      </c>
      <c r="F175" s="167">
        <v>0.64999172599176802</v>
      </c>
      <c r="G175" s="167"/>
      <c r="H175" s="167">
        <v>0.77278296636747068</v>
      </c>
      <c r="I175" s="167">
        <v>0.7416457783687449</v>
      </c>
      <c r="J175" s="167"/>
      <c r="K175" s="167">
        <v>0.49403934832261165</v>
      </c>
      <c r="L175" s="167">
        <v>0</v>
      </c>
      <c r="M175" s="167">
        <v>0</v>
      </c>
      <c r="N175" s="265">
        <v>0.79285507810604539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68">
        <v>0.49682118079133492</v>
      </c>
      <c r="F176" s="168">
        <v>0.37867978915319417</v>
      </c>
      <c r="G176" s="168"/>
      <c r="H176" s="168">
        <v>0.73115309982637766</v>
      </c>
      <c r="I176" s="168">
        <v>0.72151560145521509</v>
      </c>
      <c r="J176" s="168"/>
      <c r="K176" s="168">
        <v>0.44122716836940695</v>
      </c>
      <c r="L176" s="168">
        <v>0</v>
      </c>
      <c r="M176" s="168">
        <v>0</v>
      </c>
      <c r="N176" s="266">
        <v>0.64627586242568313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16">
        <v>4034920000</v>
      </c>
      <c r="F177" s="954">
        <v>2110167000</v>
      </c>
      <c r="G177" s="960"/>
      <c r="H177" s="954">
        <v>33000</v>
      </c>
      <c r="I177" s="954">
        <v>16782000</v>
      </c>
      <c r="J177" s="1015"/>
      <c r="K177" s="954">
        <v>226553000</v>
      </c>
      <c r="L177" s="954">
        <v>0</v>
      </c>
      <c r="M177" s="954">
        <v>0</v>
      </c>
      <c r="N177" s="962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16">
        <v>5603873000</v>
      </c>
      <c r="F178" s="954">
        <v>2310224200</v>
      </c>
      <c r="G178" s="954"/>
      <c r="H178" s="954">
        <v>24000</v>
      </c>
      <c r="I178" s="954">
        <v>17243794</v>
      </c>
      <c r="J178" s="1015"/>
      <c r="K178" s="954">
        <v>227722800</v>
      </c>
      <c r="L178" s="954">
        <v>0</v>
      </c>
      <c r="M178" s="954">
        <v>0</v>
      </c>
      <c r="N178" s="962">
        <v>3048658206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16">
        <v>4150677664.4000006</v>
      </c>
      <c r="F179" s="954">
        <v>1675190500.1300001</v>
      </c>
      <c r="G179" s="954"/>
      <c r="H179" s="954">
        <v>4955</v>
      </c>
      <c r="I179" s="954">
        <v>11857239.149999999</v>
      </c>
      <c r="J179" s="1015"/>
      <c r="K179" s="954">
        <v>70232365.859999999</v>
      </c>
      <c r="L179" s="954">
        <v>0</v>
      </c>
      <c r="M179" s="954">
        <v>0</v>
      </c>
      <c r="N179" s="962">
        <v>2393392604.2600002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67">
        <v>1.0286889614663985</v>
      </c>
      <c r="F180" s="167">
        <v>0.79386631490777748</v>
      </c>
      <c r="G180" s="167"/>
      <c r="H180" s="167">
        <v>0.15015151515151515</v>
      </c>
      <c r="I180" s="167">
        <v>0.70654505720414718</v>
      </c>
      <c r="J180" s="167"/>
      <c r="K180" s="167">
        <v>0.31000413086562528</v>
      </c>
      <c r="L180" s="167">
        <v>0</v>
      </c>
      <c r="M180" s="167">
        <v>0</v>
      </c>
      <c r="N180" s="265">
        <v>1.4234649436387266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68">
        <v>0.74068018036811334</v>
      </c>
      <c r="F181" s="168">
        <v>0.72512031521875675</v>
      </c>
      <c r="G181" s="168"/>
      <c r="H181" s="168">
        <v>0.20645833333333333</v>
      </c>
      <c r="I181" s="168">
        <v>0.68762356764410426</v>
      </c>
      <c r="J181" s="168"/>
      <c r="K181" s="168">
        <v>0.30841165601336362</v>
      </c>
      <c r="L181" s="168">
        <v>0</v>
      </c>
      <c r="M181" s="168">
        <v>0</v>
      </c>
      <c r="N181" s="266">
        <v>0.78506426189384393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16">
        <v>2045524000</v>
      </c>
      <c r="F182" s="954">
        <v>0</v>
      </c>
      <c r="G182" s="960"/>
      <c r="H182" s="954">
        <v>636000</v>
      </c>
      <c r="I182" s="954">
        <v>54733000</v>
      </c>
      <c r="J182" s="1015"/>
      <c r="K182" s="954">
        <v>1735000</v>
      </c>
      <c r="L182" s="954">
        <v>0</v>
      </c>
      <c r="M182" s="954">
        <v>0</v>
      </c>
      <c r="N182" s="962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16">
        <v>2295458441</v>
      </c>
      <c r="F183" s="954">
        <v>4098796</v>
      </c>
      <c r="G183" s="954"/>
      <c r="H183" s="954">
        <v>643648</v>
      </c>
      <c r="I183" s="954">
        <v>85175572</v>
      </c>
      <c r="J183" s="1015"/>
      <c r="K183" s="954">
        <v>1884500</v>
      </c>
      <c r="L183" s="954">
        <v>0</v>
      </c>
      <c r="M183" s="954">
        <v>0</v>
      </c>
      <c r="N183" s="962">
        <v>2203655925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16">
        <v>1799346380.1699998</v>
      </c>
      <c r="F184" s="954">
        <v>2800493</v>
      </c>
      <c r="G184" s="954"/>
      <c r="H184" s="954">
        <v>358104.92</v>
      </c>
      <c r="I184" s="954">
        <v>37964490.019999981</v>
      </c>
      <c r="J184" s="1002"/>
      <c r="K184" s="954">
        <v>237668.09</v>
      </c>
      <c r="L184" s="954">
        <v>0</v>
      </c>
      <c r="M184" s="954">
        <v>0</v>
      </c>
      <c r="N184" s="962">
        <v>1757985624.1399999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67">
        <v>0.87965058350329783</v>
      </c>
      <c r="F185" s="641">
        <v>0</v>
      </c>
      <c r="G185" s="641"/>
      <c r="H185" s="167">
        <v>0.56305805031446543</v>
      </c>
      <c r="I185" s="167">
        <v>0.6936307167522332</v>
      </c>
      <c r="J185" s="167"/>
      <c r="K185" s="167">
        <v>0.13698448991354467</v>
      </c>
      <c r="L185" s="167">
        <v>0</v>
      </c>
      <c r="M185" s="167">
        <v>0</v>
      </c>
      <c r="N185" s="265">
        <v>0.88411181950493345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68">
        <v>0.78387234028341957</v>
      </c>
      <c r="F186" s="168">
        <v>0.68324771469475432</v>
      </c>
      <c r="G186" s="168"/>
      <c r="H186" s="168">
        <v>0.55636764194093669</v>
      </c>
      <c r="I186" s="168">
        <v>0.44572039997571111</v>
      </c>
      <c r="J186" s="168"/>
      <c r="K186" s="168">
        <v>0.12611732024409658</v>
      </c>
      <c r="L186" s="168">
        <v>0</v>
      </c>
      <c r="M186" s="168">
        <v>0</v>
      </c>
      <c r="N186" s="266">
        <v>0.79775867193967676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16">
        <v>44635000</v>
      </c>
      <c r="F187" s="954">
        <v>0</v>
      </c>
      <c r="G187" s="960"/>
      <c r="H187" s="954">
        <v>123000</v>
      </c>
      <c r="I187" s="954">
        <v>43503000</v>
      </c>
      <c r="J187" s="1015"/>
      <c r="K187" s="954">
        <v>1000000</v>
      </c>
      <c r="L187" s="954">
        <v>0</v>
      </c>
      <c r="M187" s="954">
        <v>0</v>
      </c>
      <c r="N187" s="962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16">
        <v>44635000</v>
      </c>
      <c r="F188" s="954">
        <v>0</v>
      </c>
      <c r="G188" s="954"/>
      <c r="H188" s="954">
        <v>175000</v>
      </c>
      <c r="I188" s="954">
        <v>43312000</v>
      </c>
      <c r="J188" s="1015"/>
      <c r="K188" s="954">
        <v>1139000</v>
      </c>
      <c r="L188" s="954">
        <v>0</v>
      </c>
      <c r="M188" s="954">
        <v>0</v>
      </c>
      <c r="N188" s="962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16">
        <v>30000197.270000007</v>
      </c>
      <c r="F189" s="954">
        <v>0</v>
      </c>
      <c r="G189" s="954"/>
      <c r="H189" s="954">
        <v>100227.8</v>
      </c>
      <c r="I189" s="954">
        <v>29712462.150000006</v>
      </c>
      <c r="J189" s="1015"/>
      <c r="K189" s="954">
        <v>187507.32</v>
      </c>
      <c r="L189" s="954">
        <v>0</v>
      </c>
      <c r="M189" s="954">
        <v>0</v>
      </c>
      <c r="N189" s="962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67">
        <v>0.67212271244539057</v>
      </c>
      <c r="F190" s="167">
        <v>0</v>
      </c>
      <c r="G190" s="167"/>
      <c r="H190" s="167">
        <v>0.81486016260162608</v>
      </c>
      <c r="I190" s="167">
        <v>0.68299800358595975</v>
      </c>
      <c r="J190" s="167"/>
      <c r="K190" s="167">
        <v>0.18750732000000001</v>
      </c>
      <c r="L190" s="167">
        <v>0</v>
      </c>
      <c r="M190" s="167">
        <v>0</v>
      </c>
      <c r="N190" s="265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68">
        <v>0.67212271244539057</v>
      </c>
      <c r="F191" s="168">
        <v>0</v>
      </c>
      <c r="G191" s="168"/>
      <c r="H191" s="168">
        <v>0.57273028571428575</v>
      </c>
      <c r="I191" s="168">
        <v>0.68600993142778</v>
      </c>
      <c r="J191" s="168"/>
      <c r="K191" s="168">
        <v>0.16462451273046533</v>
      </c>
      <c r="L191" s="168">
        <v>0</v>
      </c>
      <c r="M191" s="168">
        <v>0</v>
      </c>
      <c r="N191" s="266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16">
        <v>6214615000</v>
      </c>
      <c r="F192" s="954">
        <v>141273000</v>
      </c>
      <c r="G192" s="960"/>
      <c r="H192" s="954">
        <v>2012491000</v>
      </c>
      <c r="I192" s="954">
        <v>3840650000</v>
      </c>
      <c r="J192" s="1015"/>
      <c r="K192" s="954">
        <v>203447000</v>
      </c>
      <c r="L192" s="954">
        <v>0</v>
      </c>
      <c r="M192" s="954">
        <v>0</v>
      </c>
      <c r="N192" s="962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16">
        <v>6225273899</v>
      </c>
      <c r="F193" s="954">
        <v>141248000</v>
      </c>
      <c r="G193" s="954"/>
      <c r="H193" s="954">
        <v>2026121721</v>
      </c>
      <c r="I193" s="954">
        <v>3836166166</v>
      </c>
      <c r="J193" s="1015"/>
      <c r="K193" s="954">
        <v>203571500</v>
      </c>
      <c r="L193" s="954">
        <v>0</v>
      </c>
      <c r="M193" s="954">
        <v>0</v>
      </c>
      <c r="N193" s="962">
        <v>18166512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16">
        <v>4797194856.1199999</v>
      </c>
      <c r="F194" s="954">
        <v>106150000</v>
      </c>
      <c r="G194" s="954"/>
      <c r="H194" s="954">
        <v>1679032862.8599999</v>
      </c>
      <c r="I194" s="954">
        <v>2916244978.8699994</v>
      </c>
      <c r="J194" s="1015"/>
      <c r="K194" s="954">
        <v>90137508.799999997</v>
      </c>
      <c r="L194" s="954">
        <v>0</v>
      </c>
      <c r="M194" s="954">
        <v>0</v>
      </c>
      <c r="N194" s="962">
        <v>5629505.5899999999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67">
        <v>0.77192148767381408</v>
      </c>
      <c r="F195" s="167">
        <v>0.75138207583897842</v>
      </c>
      <c r="G195" s="167"/>
      <c r="H195" s="167">
        <v>0.83430577471402356</v>
      </c>
      <c r="I195" s="167">
        <v>0.75931026749899089</v>
      </c>
      <c r="J195" s="167"/>
      <c r="K195" s="167">
        <v>0.44305155052667278</v>
      </c>
      <c r="L195" s="167">
        <v>0</v>
      </c>
      <c r="M195" s="167">
        <v>0</v>
      </c>
      <c r="N195" s="265">
        <v>0.33600964486092871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68">
        <v>0.77059980555885255</v>
      </c>
      <c r="F196" s="168">
        <v>0.75151506570004534</v>
      </c>
      <c r="G196" s="168"/>
      <c r="H196" s="168">
        <v>0.82869298791748158</v>
      </c>
      <c r="I196" s="168">
        <v>0.76019777368267405</v>
      </c>
      <c r="J196" s="168"/>
      <c r="K196" s="168">
        <v>0.44278058962084571</v>
      </c>
      <c r="L196" s="168">
        <v>0</v>
      </c>
      <c r="M196" s="168">
        <v>0</v>
      </c>
      <c r="N196" s="266">
        <v>0.30988367992710986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16">
        <v>17685298000</v>
      </c>
      <c r="F197" s="954">
        <v>9592083000</v>
      </c>
      <c r="G197" s="960"/>
      <c r="H197" s="954">
        <v>6173000</v>
      </c>
      <c r="I197" s="954">
        <v>3621540000</v>
      </c>
      <c r="J197" s="1015"/>
      <c r="K197" s="954">
        <v>3420605000</v>
      </c>
      <c r="L197" s="954">
        <v>0</v>
      </c>
      <c r="M197" s="954">
        <v>0</v>
      </c>
      <c r="N197" s="962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16">
        <v>17943110531</v>
      </c>
      <c r="F198" s="954">
        <v>9802083000</v>
      </c>
      <c r="G198" s="954"/>
      <c r="H198" s="954">
        <v>7024000</v>
      </c>
      <c r="I198" s="954">
        <v>3667493696</v>
      </c>
      <c r="J198" s="1015"/>
      <c r="K198" s="954">
        <v>3431090822</v>
      </c>
      <c r="L198" s="954">
        <v>0</v>
      </c>
      <c r="M198" s="954">
        <v>0</v>
      </c>
      <c r="N198" s="962">
        <v>1035419013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16">
        <v>5186221640.5000019</v>
      </c>
      <c r="F199" s="954">
        <v>1024518242.75</v>
      </c>
      <c r="G199" s="954"/>
      <c r="H199" s="954">
        <v>4195432.3599999994</v>
      </c>
      <c r="I199" s="954">
        <v>2459358564.0100017</v>
      </c>
      <c r="J199" s="1015"/>
      <c r="K199" s="954">
        <v>976905292.80000007</v>
      </c>
      <c r="L199" s="954">
        <v>0</v>
      </c>
      <c r="M199" s="954">
        <v>0</v>
      </c>
      <c r="N199" s="962">
        <v>721244108.5799998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67">
        <v>0.29325045246622372</v>
      </c>
      <c r="F200" s="167">
        <v>0.10680873411437328</v>
      </c>
      <c r="G200" s="167"/>
      <c r="H200" s="167">
        <v>0.67964237161833785</v>
      </c>
      <c r="I200" s="167">
        <v>0.6790919233281979</v>
      </c>
      <c r="J200" s="167"/>
      <c r="K200" s="167">
        <v>0.28559430065733987</v>
      </c>
      <c r="L200" s="167">
        <v>0</v>
      </c>
      <c r="M200" s="167">
        <v>0</v>
      </c>
      <c r="N200" s="265">
        <v>0.69025378442085661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68">
        <v>0.28903693323071589</v>
      </c>
      <c r="F201" s="168">
        <v>0.10452046190080211</v>
      </c>
      <c r="G201" s="168"/>
      <c r="H201" s="168">
        <v>0.59729959567198165</v>
      </c>
      <c r="I201" s="168">
        <v>0.67058290153091016</v>
      </c>
      <c r="J201" s="168"/>
      <c r="K201" s="168">
        <v>0.28472149047647682</v>
      </c>
      <c r="L201" s="168">
        <v>0</v>
      </c>
      <c r="M201" s="168">
        <v>0</v>
      </c>
      <c r="N201" s="266">
        <v>0.69657220847266765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16">
        <v>72351000</v>
      </c>
      <c r="F202" s="954">
        <v>62123000</v>
      </c>
      <c r="G202" s="960"/>
      <c r="H202" s="954">
        <v>13000</v>
      </c>
      <c r="I202" s="954">
        <v>8838000</v>
      </c>
      <c r="J202" s="1015"/>
      <c r="K202" s="954">
        <v>1375000</v>
      </c>
      <c r="L202" s="954">
        <v>0</v>
      </c>
      <c r="M202" s="954">
        <v>0</v>
      </c>
      <c r="N202" s="962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16">
        <v>72399948</v>
      </c>
      <c r="F203" s="954">
        <v>62323053</v>
      </c>
      <c r="G203" s="954"/>
      <c r="H203" s="954">
        <v>13000</v>
      </c>
      <c r="I203" s="954">
        <v>8637947</v>
      </c>
      <c r="J203" s="1015"/>
      <c r="K203" s="954">
        <v>1375000</v>
      </c>
      <c r="L203" s="954">
        <v>0</v>
      </c>
      <c r="M203" s="954">
        <v>0</v>
      </c>
      <c r="N203" s="962">
        <v>50948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16">
        <v>57100845.120000005</v>
      </c>
      <c r="F204" s="954">
        <v>51822728.890000001</v>
      </c>
      <c r="G204" s="954"/>
      <c r="H204" s="954">
        <v>3861.34</v>
      </c>
      <c r="I204" s="954">
        <v>5180163.830000001</v>
      </c>
      <c r="J204" s="1015"/>
      <c r="K204" s="954">
        <v>59148.2</v>
      </c>
      <c r="L204" s="954">
        <v>0</v>
      </c>
      <c r="M204" s="954">
        <v>0</v>
      </c>
      <c r="N204" s="962">
        <v>34942.86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67">
        <v>0.78921984658124977</v>
      </c>
      <c r="F205" s="167">
        <v>0.83419552967499966</v>
      </c>
      <c r="G205" s="167"/>
      <c r="H205" s="167">
        <v>0.29702615384615388</v>
      </c>
      <c r="I205" s="167">
        <v>0.58612399072188293</v>
      </c>
      <c r="J205" s="167"/>
      <c r="K205" s="167">
        <v>4.3016872727272726E-2</v>
      </c>
      <c r="L205" s="167">
        <v>0</v>
      </c>
      <c r="M205" s="167">
        <v>0</v>
      </c>
      <c r="N205" s="265" t="s">
        <v>788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68">
        <v>0.78868627253710188</v>
      </c>
      <c r="F206" s="168">
        <v>0.831517815566577</v>
      </c>
      <c r="G206" s="168"/>
      <c r="H206" s="168">
        <v>0.29702615384615388</v>
      </c>
      <c r="I206" s="168">
        <v>0.59969849664509411</v>
      </c>
      <c r="J206" s="168"/>
      <c r="K206" s="168">
        <v>4.3016872727272726E-2</v>
      </c>
      <c r="L206" s="168">
        <v>0</v>
      </c>
      <c r="M206" s="168">
        <v>0</v>
      </c>
      <c r="N206" s="266">
        <v>0.68585341917248965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16">
        <v>402096000</v>
      </c>
      <c r="F207" s="954">
        <v>88774000</v>
      </c>
      <c r="G207" s="960"/>
      <c r="H207" s="954">
        <v>1653000</v>
      </c>
      <c r="I207" s="954">
        <v>274429000</v>
      </c>
      <c r="J207" s="1015"/>
      <c r="K207" s="954">
        <v>11903000</v>
      </c>
      <c r="L207" s="954">
        <v>0</v>
      </c>
      <c r="M207" s="954">
        <v>0</v>
      </c>
      <c r="N207" s="962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16">
        <v>435056945.45000005</v>
      </c>
      <c r="F208" s="954">
        <v>89366632.470000014</v>
      </c>
      <c r="G208" s="954"/>
      <c r="H208" s="954">
        <v>1713508.99</v>
      </c>
      <c r="I208" s="954">
        <v>288974006.10000002</v>
      </c>
      <c r="J208" s="1015"/>
      <c r="K208" s="954">
        <v>18976758.449999999</v>
      </c>
      <c r="L208" s="954">
        <v>0</v>
      </c>
      <c r="M208" s="954">
        <v>0</v>
      </c>
      <c r="N208" s="962">
        <v>36026039.439999998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16">
        <v>325099062.02999997</v>
      </c>
      <c r="F209" s="954">
        <v>87876618.570000008</v>
      </c>
      <c r="G209" s="954"/>
      <c r="H209" s="954">
        <v>1053007.4300000004</v>
      </c>
      <c r="I209" s="954">
        <v>210335902.70999998</v>
      </c>
      <c r="J209" s="1015"/>
      <c r="K209" s="954">
        <v>6033105.1900000004</v>
      </c>
      <c r="L209" s="954">
        <v>0</v>
      </c>
      <c r="M209" s="954">
        <v>0</v>
      </c>
      <c r="N209" s="962">
        <v>19800428.130000003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67">
        <v>0.80851105713560933</v>
      </c>
      <c r="F210" s="167">
        <v>0.98989139353864875</v>
      </c>
      <c r="G210" s="167"/>
      <c r="H210" s="167">
        <v>0.63702808832425917</v>
      </c>
      <c r="I210" s="167">
        <v>0.76644925539939279</v>
      </c>
      <c r="J210" s="167"/>
      <c r="K210" s="167">
        <v>0.50685585062589267</v>
      </c>
      <c r="L210" s="167">
        <v>0</v>
      </c>
      <c r="M210" s="167">
        <v>0</v>
      </c>
      <c r="N210" s="265">
        <v>0.78148273789319977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68">
        <v>0.74725634294548404</v>
      </c>
      <c r="F211" s="168">
        <v>0.98332695482846799</v>
      </c>
      <c r="G211" s="168"/>
      <c r="H211" s="168">
        <v>0.61453277230836145</v>
      </c>
      <c r="I211" s="168">
        <v>0.72787135960323301</v>
      </c>
      <c r="J211" s="168"/>
      <c r="K211" s="168">
        <v>0.31792074531043002</v>
      </c>
      <c r="L211" s="168">
        <v>0</v>
      </c>
      <c r="M211" s="168">
        <v>0</v>
      </c>
      <c r="N211" s="266">
        <v>0.54961434667213049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16">
        <v>26973277000</v>
      </c>
      <c r="F212" s="954">
        <v>1424993000</v>
      </c>
      <c r="G212" s="960"/>
      <c r="H212" s="954">
        <v>10576001000</v>
      </c>
      <c r="I212" s="954">
        <v>13156036000</v>
      </c>
      <c r="J212" s="1015"/>
      <c r="K212" s="954">
        <v>1771382000</v>
      </c>
      <c r="L212" s="954">
        <v>0</v>
      </c>
      <c r="M212" s="954">
        <v>0</v>
      </c>
      <c r="N212" s="962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16">
        <v>29443498032.150002</v>
      </c>
      <c r="F213" s="954">
        <v>1432624040</v>
      </c>
      <c r="G213" s="954"/>
      <c r="H213" s="954">
        <v>10947288647</v>
      </c>
      <c r="I213" s="954">
        <v>14040851832.83</v>
      </c>
      <c r="J213" s="1015"/>
      <c r="K213" s="954">
        <v>2792641493.9499998</v>
      </c>
      <c r="L213" s="954">
        <v>0</v>
      </c>
      <c r="M213" s="954">
        <v>0</v>
      </c>
      <c r="N213" s="962">
        <v>230092018.36999995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16">
        <v>20703603808.889996</v>
      </c>
      <c r="F214" s="954">
        <v>194176652.63999999</v>
      </c>
      <c r="G214" s="954"/>
      <c r="H214" s="954">
        <v>8914139708.9899979</v>
      </c>
      <c r="I214" s="954">
        <v>11278570085.879997</v>
      </c>
      <c r="J214" s="1015"/>
      <c r="K214" s="954">
        <v>182214655.11000001</v>
      </c>
      <c r="L214" s="954">
        <v>0</v>
      </c>
      <c r="M214" s="954">
        <v>0</v>
      </c>
      <c r="N214" s="962">
        <v>134502706.26999998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67">
        <v>0.76755982630104591</v>
      </c>
      <c r="F215" s="167">
        <v>0.1362649870139713</v>
      </c>
      <c r="G215" s="167"/>
      <c r="H215" s="167">
        <v>0.84286487009503852</v>
      </c>
      <c r="I215" s="167">
        <v>0.85729243108486453</v>
      </c>
      <c r="J215" s="167"/>
      <c r="K215" s="167">
        <v>0.10286581613113378</v>
      </c>
      <c r="L215" s="167">
        <v>0</v>
      </c>
      <c r="M215" s="167">
        <v>0</v>
      </c>
      <c r="N215" s="265">
        <v>2.9979428567925996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67">
        <v>0.70316386274087661</v>
      </c>
      <c r="F216" s="168">
        <v>0.13553915557636459</v>
      </c>
      <c r="G216" s="168"/>
      <c r="H216" s="168">
        <v>0.81427831095262415</v>
      </c>
      <c r="I216" s="168">
        <v>0.80326822191148695</v>
      </c>
      <c r="J216" s="168"/>
      <c r="K216" s="168">
        <v>6.5248137114896868E-2</v>
      </c>
      <c r="L216" s="168">
        <v>0</v>
      </c>
      <c r="M216" s="168">
        <v>0</v>
      </c>
      <c r="N216" s="266">
        <v>0.58456050419668459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16">
        <v>181117000</v>
      </c>
      <c r="F217" s="954">
        <v>173666000</v>
      </c>
      <c r="G217" s="960"/>
      <c r="H217" s="954">
        <v>1153000</v>
      </c>
      <c r="I217" s="954">
        <v>5138000</v>
      </c>
      <c r="J217" s="1015"/>
      <c r="K217" s="954">
        <v>1160000</v>
      </c>
      <c r="L217" s="954">
        <v>0</v>
      </c>
      <c r="M217" s="954">
        <v>0</v>
      </c>
      <c r="N217" s="962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16">
        <v>203382692.46000001</v>
      </c>
      <c r="F218" s="954">
        <v>195931692.46000001</v>
      </c>
      <c r="G218" s="954"/>
      <c r="H218" s="954">
        <v>1138103</v>
      </c>
      <c r="I218" s="954">
        <v>5152897</v>
      </c>
      <c r="J218" s="1015"/>
      <c r="K218" s="954">
        <v>1160000</v>
      </c>
      <c r="L218" s="954">
        <v>0</v>
      </c>
      <c r="M218" s="954">
        <v>0</v>
      </c>
      <c r="N218" s="962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16">
        <v>175694511.30000001</v>
      </c>
      <c r="F219" s="954">
        <v>170801298.88000003</v>
      </c>
      <c r="G219" s="954"/>
      <c r="H219" s="954">
        <v>834875.63</v>
      </c>
      <c r="I219" s="954">
        <v>3714336.7900000005</v>
      </c>
      <c r="J219" s="1015"/>
      <c r="K219" s="954">
        <v>344000</v>
      </c>
      <c r="L219" s="954">
        <v>0</v>
      </c>
      <c r="M219" s="954">
        <v>0</v>
      </c>
      <c r="N219" s="962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67">
        <v>0.97006085182506341</v>
      </c>
      <c r="F220" s="167">
        <v>0.98350453675445981</v>
      </c>
      <c r="G220" s="167"/>
      <c r="H220" s="167">
        <v>0.72408987857762364</v>
      </c>
      <c r="I220" s="167">
        <v>0.72291490657843527</v>
      </c>
      <c r="J220" s="167"/>
      <c r="K220" s="167">
        <v>0.29655172413793102</v>
      </c>
      <c r="L220" s="167">
        <v>0</v>
      </c>
      <c r="M220" s="167">
        <v>0</v>
      </c>
      <c r="N220" s="265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68">
        <v>0.86386166479999016</v>
      </c>
      <c r="F221" s="168">
        <v>0.87173900626040668</v>
      </c>
      <c r="G221" s="168"/>
      <c r="H221" s="168">
        <v>0.73356772629542322</v>
      </c>
      <c r="I221" s="168">
        <v>0.72082496312268618</v>
      </c>
      <c r="J221" s="168"/>
      <c r="K221" s="168">
        <v>0.29655172413793102</v>
      </c>
      <c r="L221" s="168">
        <v>0</v>
      </c>
      <c r="M221" s="168">
        <v>0</v>
      </c>
      <c r="N221" s="266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16">
        <v>1715647000</v>
      </c>
      <c r="F222" s="954">
        <v>1172500000</v>
      </c>
      <c r="G222" s="960"/>
      <c r="H222" s="954">
        <v>289000</v>
      </c>
      <c r="I222" s="954">
        <v>80638000</v>
      </c>
      <c r="J222" s="1015"/>
      <c r="K222" s="954">
        <v>415674000</v>
      </c>
      <c r="L222" s="954">
        <v>0</v>
      </c>
      <c r="M222" s="954">
        <v>0</v>
      </c>
      <c r="N222" s="962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16">
        <v>15212944152.42</v>
      </c>
      <c r="F223" s="954">
        <v>14634194851</v>
      </c>
      <c r="G223" s="954"/>
      <c r="H223" s="954">
        <v>401550</v>
      </c>
      <c r="I223" s="954">
        <v>83861572</v>
      </c>
      <c r="J223" s="1015"/>
      <c r="K223" s="954">
        <v>416217691</v>
      </c>
      <c r="L223" s="954">
        <v>0</v>
      </c>
      <c r="M223" s="954">
        <v>0</v>
      </c>
      <c r="N223" s="962">
        <v>78268488.420000002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16">
        <v>1522177142.6900001</v>
      </c>
      <c r="F224" s="954">
        <v>1402931506.0800002</v>
      </c>
      <c r="G224" s="954"/>
      <c r="H224" s="954">
        <v>78211.08</v>
      </c>
      <c r="I224" s="954">
        <v>58550192.319999978</v>
      </c>
      <c r="J224" s="1015"/>
      <c r="K224" s="954">
        <v>125387.76</v>
      </c>
      <c r="L224" s="954">
        <v>0</v>
      </c>
      <c r="M224" s="954">
        <v>0</v>
      </c>
      <c r="N224" s="962">
        <v>60491845.450000018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67">
        <v>0.88723213032168047</v>
      </c>
      <c r="F225" s="167">
        <v>1.196530069151386</v>
      </c>
      <c r="G225" s="167"/>
      <c r="H225" s="167">
        <v>0.27062657439446369</v>
      </c>
      <c r="I225" s="167">
        <v>0.72608686128128153</v>
      </c>
      <c r="J225" s="167"/>
      <c r="K225" s="167">
        <v>3.0164927322853964E-4</v>
      </c>
      <c r="L225" s="167">
        <v>0</v>
      </c>
      <c r="M225" s="167">
        <v>0</v>
      </c>
      <c r="N225" s="265">
        <v>1.2996142622352085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68">
        <v>0.10005802476096382</v>
      </c>
      <c r="F226" s="168">
        <v>9.586666846820982E-2</v>
      </c>
      <c r="G226" s="168"/>
      <c r="H226" s="168">
        <v>0.19477295480014942</v>
      </c>
      <c r="I226" s="168">
        <v>0.69817666093833752</v>
      </c>
      <c r="J226" s="168"/>
      <c r="K226" s="168">
        <v>3.0125523905229679E-4</v>
      </c>
      <c r="L226" s="168">
        <v>0</v>
      </c>
      <c r="M226" s="168">
        <v>0</v>
      </c>
      <c r="N226" s="266">
        <v>0.77287611746622786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16">
        <v>2060917000</v>
      </c>
      <c r="F227" s="954">
        <v>39292000</v>
      </c>
      <c r="G227" s="960"/>
      <c r="H227" s="954">
        <v>279175000</v>
      </c>
      <c r="I227" s="954">
        <v>1705603000</v>
      </c>
      <c r="J227" s="1015"/>
      <c r="K227" s="954">
        <v>36847000</v>
      </c>
      <c r="L227" s="954">
        <v>0</v>
      </c>
      <c r="M227" s="954">
        <v>0</v>
      </c>
      <c r="N227" s="962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16">
        <v>2233509745</v>
      </c>
      <c r="F228" s="954">
        <v>154759482</v>
      </c>
      <c r="G228" s="954"/>
      <c r="H228" s="954">
        <v>284528160</v>
      </c>
      <c r="I228" s="954">
        <v>1723675103</v>
      </c>
      <c r="J228" s="1015"/>
      <c r="K228" s="954">
        <v>70547000</v>
      </c>
      <c r="L228" s="954">
        <v>0</v>
      </c>
      <c r="M228" s="954">
        <v>0</v>
      </c>
      <c r="N228" s="962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16">
        <v>1683828805.5399995</v>
      </c>
      <c r="F229" s="954">
        <v>131871137.48999999</v>
      </c>
      <c r="G229" s="954"/>
      <c r="H229" s="954">
        <v>195310251.15999997</v>
      </c>
      <c r="I229" s="954">
        <v>1330735904.9699993</v>
      </c>
      <c r="J229" s="1015"/>
      <c r="K229" s="954">
        <v>25911511.919999998</v>
      </c>
      <c r="L229" s="954">
        <v>0</v>
      </c>
      <c r="M229" s="954">
        <v>0</v>
      </c>
      <c r="N229" s="962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67">
        <v>0.81702892719114817</v>
      </c>
      <c r="F230" s="167">
        <v>3.3561828741219584</v>
      </c>
      <c r="G230" s="167"/>
      <c r="H230" s="167">
        <v>0.69959792660517583</v>
      </c>
      <c r="I230" s="167">
        <v>0.78021433180523214</v>
      </c>
      <c r="J230" s="167"/>
      <c r="K230" s="167">
        <v>0.70321903872771185</v>
      </c>
      <c r="L230" s="167">
        <v>0</v>
      </c>
      <c r="M230" s="167">
        <v>0</v>
      </c>
      <c r="N230" s="265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68">
        <v>0.75389364622628918</v>
      </c>
      <c r="F231" s="168">
        <v>0.85210376634628437</v>
      </c>
      <c r="G231" s="168"/>
      <c r="H231" s="168">
        <v>0.68643557516415943</v>
      </c>
      <c r="I231" s="168">
        <v>0.77203406990905488</v>
      </c>
      <c r="J231" s="168"/>
      <c r="K231" s="168">
        <v>0.36729431329468293</v>
      </c>
      <c r="L231" s="168">
        <v>0</v>
      </c>
      <c r="M231" s="168">
        <v>0</v>
      </c>
      <c r="N231" s="266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16">
        <v>12923896000</v>
      </c>
      <c r="F232" s="954">
        <v>7395334000</v>
      </c>
      <c r="G232" s="960"/>
      <c r="H232" s="954">
        <v>3158000</v>
      </c>
      <c r="I232" s="954">
        <v>4124811000</v>
      </c>
      <c r="J232" s="1015"/>
      <c r="K232" s="954">
        <v>1244952000</v>
      </c>
      <c r="L232" s="954">
        <v>0</v>
      </c>
      <c r="M232" s="954">
        <v>0</v>
      </c>
      <c r="N232" s="962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16">
        <v>17413650450.880001</v>
      </c>
      <c r="F233" s="954">
        <v>11719450972.400002</v>
      </c>
      <c r="G233" s="954"/>
      <c r="H233" s="954">
        <v>3263582.09</v>
      </c>
      <c r="I233" s="954">
        <v>4208761092.3900003</v>
      </c>
      <c r="J233" s="1015"/>
      <c r="K233" s="954">
        <v>1247497860</v>
      </c>
      <c r="L233" s="954">
        <v>0</v>
      </c>
      <c r="M233" s="954">
        <v>0</v>
      </c>
      <c r="N233" s="962">
        <v>234676944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16">
        <v>8898842144.449995</v>
      </c>
      <c r="F234" s="954">
        <v>6092360955.4200001</v>
      </c>
      <c r="G234" s="954"/>
      <c r="H234" s="954">
        <v>2149756.9200000004</v>
      </c>
      <c r="I234" s="954">
        <v>2280244635.099997</v>
      </c>
      <c r="J234" s="1015"/>
      <c r="K234" s="954">
        <v>375649300.03999996</v>
      </c>
      <c r="L234" s="954">
        <v>0</v>
      </c>
      <c r="M234" s="954">
        <v>0</v>
      </c>
      <c r="N234" s="962">
        <v>148437496.97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67">
        <v>0.68855723881173259</v>
      </c>
      <c r="F235" s="167">
        <v>0.82381146753074308</v>
      </c>
      <c r="G235" s="167"/>
      <c r="H235" s="167">
        <v>0.68073366687777082</v>
      </c>
      <c r="I235" s="167">
        <v>0.55281190704252803</v>
      </c>
      <c r="J235" s="167"/>
      <c r="K235" s="167">
        <v>0.30173797868512198</v>
      </c>
      <c r="L235" s="167">
        <v>0</v>
      </c>
      <c r="M235" s="167">
        <v>0</v>
      </c>
      <c r="N235" s="265">
        <v>0.9537171887227659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68">
        <v>0.51102680449177684</v>
      </c>
      <c r="F236" s="168">
        <v>0.51985037266403256</v>
      </c>
      <c r="G236" s="168"/>
      <c r="H236" s="168">
        <v>0.6587108461549378</v>
      </c>
      <c r="I236" s="168">
        <v>0.54178523918190147</v>
      </c>
      <c r="J236" s="168"/>
      <c r="K236" s="168">
        <v>0.30112219995311251</v>
      </c>
      <c r="L236" s="168">
        <v>0</v>
      </c>
      <c r="M236" s="168">
        <v>0</v>
      </c>
      <c r="N236" s="266">
        <v>0.63251845042775057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16">
        <v>383978000</v>
      </c>
      <c r="F237" s="954">
        <v>286328000</v>
      </c>
      <c r="G237" s="960"/>
      <c r="H237" s="954">
        <v>45000</v>
      </c>
      <c r="I237" s="954">
        <v>69335000</v>
      </c>
      <c r="J237" s="1015"/>
      <c r="K237" s="954">
        <v>1100000</v>
      </c>
      <c r="L237" s="954">
        <v>0</v>
      </c>
      <c r="M237" s="954">
        <v>0</v>
      </c>
      <c r="N237" s="962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16">
        <v>245234845.93000001</v>
      </c>
      <c r="F238" s="954">
        <v>135124000</v>
      </c>
      <c r="G238" s="954"/>
      <c r="H238" s="954">
        <v>48500</v>
      </c>
      <c r="I238" s="954">
        <v>80419497.930000007</v>
      </c>
      <c r="J238" s="1015"/>
      <c r="K238" s="954">
        <v>1172848</v>
      </c>
      <c r="L238" s="954">
        <v>0</v>
      </c>
      <c r="M238" s="954">
        <v>0</v>
      </c>
      <c r="N238" s="962">
        <v>28470000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16">
        <v>204799392.06</v>
      </c>
      <c r="F239" s="954">
        <v>133924000</v>
      </c>
      <c r="G239" s="954"/>
      <c r="H239" s="954">
        <v>3731</v>
      </c>
      <c r="I239" s="954">
        <v>54936373.539999984</v>
      </c>
      <c r="J239" s="1015"/>
      <c r="K239" s="954">
        <v>556362.02</v>
      </c>
      <c r="L239" s="954">
        <v>0</v>
      </c>
      <c r="M239" s="954">
        <v>0</v>
      </c>
      <c r="N239" s="962">
        <v>15378925.500000002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67">
        <v>0.53336230737177648</v>
      </c>
      <c r="F240" s="167">
        <v>0.46772931742616858</v>
      </c>
      <c r="G240" s="167"/>
      <c r="H240" s="167">
        <v>8.2911111111111116E-2</v>
      </c>
      <c r="I240" s="167">
        <v>0.79233249498810099</v>
      </c>
      <c r="J240" s="167"/>
      <c r="K240" s="167">
        <v>0.5057836545454546</v>
      </c>
      <c r="L240" s="167">
        <v>0</v>
      </c>
      <c r="M240" s="167">
        <v>0</v>
      </c>
      <c r="N240" s="265">
        <v>0.56602596613912415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68">
        <v>0.83511538208749536</v>
      </c>
      <c r="F241" s="168">
        <v>0.99111926822770191</v>
      </c>
      <c r="G241" s="168"/>
      <c r="H241" s="168">
        <v>7.6927835051546392E-2</v>
      </c>
      <c r="I241" s="168">
        <v>0.68312256298613749</v>
      </c>
      <c r="J241" s="168"/>
      <c r="K241" s="168">
        <v>0.47436839215311788</v>
      </c>
      <c r="L241" s="168">
        <v>0</v>
      </c>
      <c r="M241" s="168">
        <v>0</v>
      </c>
      <c r="N241" s="266">
        <v>0.5401800316122235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16">
        <v>1414265000</v>
      </c>
      <c r="F242" s="954">
        <v>408517000</v>
      </c>
      <c r="G242" s="960"/>
      <c r="H242" s="954">
        <v>46000</v>
      </c>
      <c r="I242" s="954">
        <v>5552000</v>
      </c>
      <c r="J242" s="1015"/>
      <c r="K242" s="954">
        <v>1000150000</v>
      </c>
      <c r="L242" s="954">
        <v>0</v>
      </c>
      <c r="M242" s="954">
        <v>0</v>
      </c>
      <c r="N242" s="962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16">
        <v>1564200524.3800001</v>
      </c>
      <c r="F243" s="954">
        <v>558482600</v>
      </c>
      <c r="G243" s="954"/>
      <c r="H243" s="954">
        <v>31000</v>
      </c>
      <c r="I243" s="954">
        <v>5656924.3800000008</v>
      </c>
      <c r="J243" s="1015"/>
      <c r="K243" s="954">
        <v>1000030000</v>
      </c>
      <c r="L243" s="954">
        <v>0</v>
      </c>
      <c r="M243" s="954">
        <v>0</v>
      </c>
      <c r="N243" s="962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16">
        <v>386533145.69</v>
      </c>
      <c r="F244" s="954">
        <v>383023835.5</v>
      </c>
      <c r="G244" s="954"/>
      <c r="H244" s="954">
        <v>14318.41</v>
      </c>
      <c r="I244" s="954">
        <v>3494991.78</v>
      </c>
      <c r="J244" s="1015"/>
      <c r="K244" s="954">
        <v>0</v>
      </c>
      <c r="L244" s="954">
        <v>0</v>
      </c>
      <c r="M244" s="954">
        <v>0</v>
      </c>
      <c r="N244" s="962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67">
        <v>0.27331026765846572</v>
      </c>
      <c r="F245" s="167">
        <v>0.93759582954932108</v>
      </c>
      <c r="G245" s="167"/>
      <c r="H245" s="167">
        <v>0.31126978260869564</v>
      </c>
      <c r="I245" s="167">
        <v>0.62950140129682997</v>
      </c>
      <c r="J245" s="167"/>
      <c r="K245" s="641">
        <v>0</v>
      </c>
      <c r="L245" s="167">
        <v>0</v>
      </c>
      <c r="M245" s="167">
        <v>0</v>
      </c>
      <c r="N245" s="265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68">
        <v>0.24711227215782297</v>
      </c>
      <c r="F246" s="168">
        <v>0.68582948779424824</v>
      </c>
      <c r="G246" s="168"/>
      <c r="H246" s="168">
        <v>0.46188419354838711</v>
      </c>
      <c r="I246" s="168">
        <v>0.61782543750390373</v>
      </c>
      <c r="J246" s="168"/>
      <c r="K246" s="168">
        <v>0</v>
      </c>
      <c r="L246" s="168">
        <v>0</v>
      </c>
      <c r="M246" s="168">
        <v>0</v>
      </c>
      <c r="N246" s="266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16">
        <v>39810000</v>
      </c>
      <c r="F247" s="954">
        <v>0</v>
      </c>
      <c r="G247" s="960"/>
      <c r="H247" s="954">
        <v>14000</v>
      </c>
      <c r="I247" s="954">
        <v>31740000</v>
      </c>
      <c r="J247" s="1015"/>
      <c r="K247" s="954">
        <v>1769000</v>
      </c>
      <c r="L247" s="954">
        <v>0</v>
      </c>
      <c r="M247" s="954">
        <v>0</v>
      </c>
      <c r="N247" s="962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16">
        <v>40215070</v>
      </c>
      <c r="F248" s="954">
        <v>0</v>
      </c>
      <c r="G248" s="954"/>
      <c r="H248" s="954">
        <v>14000</v>
      </c>
      <c r="I248" s="954">
        <v>32561070</v>
      </c>
      <c r="J248" s="1015"/>
      <c r="K248" s="954">
        <v>1353000</v>
      </c>
      <c r="L248" s="954">
        <v>0</v>
      </c>
      <c r="M248" s="954">
        <v>0</v>
      </c>
      <c r="N248" s="962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16">
        <v>29153066.469999995</v>
      </c>
      <c r="F249" s="954">
        <v>0</v>
      </c>
      <c r="G249" s="954"/>
      <c r="H249" s="954">
        <v>8118</v>
      </c>
      <c r="I249" s="954">
        <v>24802581.659999996</v>
      </c>
      <c r="J249" s="1015"/>
      <c r="K249" s="954">
        <v>105595.5</v>
      </c>
      <c r="L249" s="954">
        <v>0</v>
      </c>
      <c r="M249" s="954">
        <v>0</v>
      </c>
      <c r="N249" s="962">
        <v>4236771.3099999996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67">
        <v>0.73230511102737994</v>
      </c>
      <c r="F250" s="167">
        <v>0</v>
      </c>
      <c r="G250" s="167"/>
      <c r="H250" s="167">
        <v>0.57985714285714285</v>
      </c>
      <c r="I250" s="167">
        <v>0.78142979395085055</v>
      </c>
      <c r="J250" s="167"/>
      <c r="K250" s="167">
        <v>5.9692198982475977E-2</v>
      </c>
      <c r="L250" s="167">
        <v>0</v>
      </c>
      <c r="M250" s="167">
        <v>0</v>
      </c>
      <c r="N250" s="265">
        <v>0.67389395737235558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68">
        <v>0.72492890028539037</v>
      </c>
      <c r="F251" s="168">
        <v>0</v>
      </c>
      <c r="G251" s="168"/>
      <c r="H251" s="168">
        <v>0.57985714285714285</v>
      </c>
      <c r="I251" s="168">
        <v>0.76172501886455191</v>
      </c>
      <c r="J251" s="168"/>
      <c r="K251" s="168">
        <v>7.8045454545454543E-2</v>
      </c>
      <c r="L251" s="168">
        <v>0</v>
      </c>
      <c r="M251" s="168">
        <v>0</v>
      </c>
      <c r="N251" s="266">
        <v>0.67389395737235558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16">
        <v>55424000</v>
      </c>
      <c r="F252" s="954">
        <v>0</v>
      </c>
      <c r="G252" s="960"/>
      <c r="H252" s="954">
        <v>10000</v>
      </c>
      <c r="I252" s="954">
        <v>54814000</v>
      </c>
      <c r="J252" s="1015"/>
      <c r="K252" s="954">
        <v>600000</v>
      </c>
      <c r="L252" s="954">
        <v>0</v>
      </c>
      <c r="M252" s="954">
        <v>0</v>
      </c>
      <c r="N252" s="962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16">
        <v>59335000</v>
      </c>
      <c r="F253" s="954">
        <v>0</v>
      </c>
      <c r="G253" s="954"/>
      <c r="H253" s="954">
        <v>19000</v>
      </c>
      <c r="I253" s="954">
        <v>59001000</v>
      </c>
      <c r="J253" s="1015"/>
      <c r="K253" s="954">
        <v>315000</v>
      </c>
      <c r="L253" s="954">
        <v>0</v>
      </c>
      <c r="M253" s="954">
        <v>0</v>
      </c>
      <c r="N253" s="962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16">
        <v>42526978.020000003</v>
      </c>
      <c r="F254" s="954">
        <v>0</v>
      </c>
      <c r="G254" s="954"/>
      <c r="H254" s="954">
        <v>17244.28</v>
      </c>
      <c r="I254" s="954">
        <v>42382096.640000001</v>
      </c>
      <c r="J254" s="1015"/>
      <c r="K254" s="954">
        <v>127637.1</v>
      </c>
      <c r="L254" s="954">
        <v>0</v>
      </c>
      <c r="M254" s="954">
        <v>0</v>
      </c>
      <c r="N254" s="962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67">
        <v>0.76730257686200931</v>
      </c>
      <c r="F255" s="167">
        <v>0</v>
      </c>
      <c r="G255" s="167"/>
      <c r="H255" s="167">
        <v>1.7244279999999998</v>
      </c>
      <c r="I255" s="167">
        <v>0.77319839165176785</v>
      </c>
      <c r="J255" s="167"/>
      <c r="K255" s="167">
        <v>0.21272850000000001</v>
      </c>
      <c r="L255" s="167">
        <v>0</v>
      </c>
      <c r="M255" s="167">
        <v>0</v>
      </c>
      <c r="N255" s="265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67">
        <v>0.71672668778966886</v>
      </c>
      <c r="F256" s="168">
        <v>0</v>
      </c>
      <c r="G256" s="168"/>
      <c r="H256" s="168">
        <v>0.90759368421052622</v>
      </c>
      <c r="I256" s="168">
        <v>0.71832844595854306</v>
      </c>
      <c r="J256" s="168"/>
      <c r="K256" s="168">
        <v>0.40519714285714287</v>
      </c>
      <c r="L256" s="168">
        <v>0</v>
      </c>
      <c r="M256" s="168">
        <v>0</v>
      </c>
      <c r="N256" s="266">
        <v>0</v>
      </c>
      <c r="O256" s="44"/>
      <c r="P256" s="44"/>
    </row>
    <row r="257" spans="1:16" ht="18.399999999999999" customHeight="1">
      <c r="A257" s="51" t="s">
        <v>731</v>
      </c>
      <c r="B257" s="52" t="s">
        <v>47</v>
      </c>
      <c r="C257" s="53" t="s">
        <v>733</v>
      </c>
      <c r="D257" s="62" t="s">
        <v>41</v>
      </c>
      <c r="E257" s="616">
        <v>307146000</v>
      </c>
      <c r="F257" s="954">
        <v>0</v>
      </c>
      <c r="G257" s="960"/>
      <c r="H257" s="954">
        <v>481000</v>
      </c>
      <c r="I257" s="954">
        <v>242872000</v>
      </c>
      <c r="J257" s="1015"/>
      <c r="K257" s="954">
        <v>14162000</v>
      </c>
      <c r="L257" s="954">
        <v>0</v>
      </c>
      <c r="M257" s="954">
        <v>0</v>
      </c>
      <c r="N257" s="962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16">
        <v>372783154.30000001</v>
      </c>
      <c r="F258" s="954">
        <v>0</v>
      </c>
      <c r="G258" s="954"/>
      <c r="H258" s="954">
        <v>587300</v>
      </c>
      <c r="I258" s="954">
        <v>306276356.30000001</v>
      </c>
      <c r="J258" s="1015"/>
      <c r="K258" s="954">
        <v>17294986</v>
      </c>
      <c r="L258" s="954">
        <v>0</v>
      </c>
      <c r="M258" s="954">
        <v>0</v>
      </c>
      <c r="N258" s="962">
        <v>48624512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16">
        <v>239944293.03999996</v>
      </c>
      <c r="F259" s="954">
        <v>0</v>
      </c>
      <c r="G259" s="954"/>
      <c r="H259" s="954">
        <v>340008.5</v>
      </c>
      <c r="I259" s="954">
        <v>203867772.04999992</v>
      </c>
      <c r="J259" s="1015"/>
      <c r="K259" s="954">
        <v>1194650.49</v>
      </c>
      <c r="L259" s="954">
        <v>0</v>
      </c>
      <c r="M259" s="954">
        <v>0</v>
      </c>
      <c r="N259" s="962">
        <v>34541862.000000015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67">
        <v>0.7812059836038886</v>
      </c>
      <c r="F260" s="167">
        <v>0</v>
      </c>
      <c r="G260" s="167"/>
      <c r="H260" s="167">
        <v>0.70687837837837841</v>
      </c>
      <c r="I260" s="167">
        <v>0.83940418018544716</v>
      </c>
      <c r="J260" s="167"/>
      <c r="K260" s="167">
        <v>8.4356057760203357E-2</v>
      </c>
      <c r="L260" s="167">
        <v>0</v>
      </c>
      <c r="M260" s="167">
        <v>0</v>
      </c>
      <c r="N260" s="265">
        <v>0.6959735246116342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67">
        <v>0.64365648037545975</v>
      </c>
      <c r="F261" s="168">
        <v>0</v>
      </c>
      <c r="G261" s="168"/>
      <c r="H261" s="168">
        <v>0.57893495658096372</v>
      </c>
      <c r="I261" s="168">
        <v>0.66563339891085127</v>
      </c>
      <c r="J261" s="168"/>
      <c r="K261" s="168">
        <v>6.9074961378980018E-2</v>
      </c>
      <c r="L261" s="168">
        <v>0</v>
      </c>
      <c r="M261" s="168">
        <v>0</v>
      </c>
      <c r="N261" s="266">
        <v>0.71037961265297667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16">
        <v>17008000</v>
      </c>
      <c r="F262" s="954">
        <v>0</v>
      </c>
      <c r="G262" s="960"/>
      <c r="H262" s="954">
        <v>3893000</v>
      </c>
      <c r="I262" s="954">
        <v>12615000</v>
      </c>
      <c r="J262" s="1015"/>
      <c r="K262" s="954">
        <v>500000</v>
      </c>
      <c r="L262" s="954">
        <v>0</v>
      </c>
      <c r="M262" s="954">
        <v>0</v>
      </c>
      <c r="N262" s="962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16">
        <v>17008000</v>
      </c>
      <c r="F263" s="954">
        <v>0</v>
      </c>
      <c r="G263" s="954"/>
      <c r="H263" s="954">
        <v>3893000</v>
      </c>
      <c r="I263" s="954">
        <v>12615000</v>
      </c>
      <c r="J263" s="1015"/>
      <c r="K263" s="954">
        <v>500000</v>
      </c>
      <c r="L263" s="954">
        <v>0</v>
      </c>
      <c r="M263" s="954">
        <v>0</v>
      </c>
      <c r="N263" s="962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16">
        <v>12978819.839999998</v>
      </c>
      <c r="F264" s="954">
        <v>0</v>
      </c>
      <c r="G264" s="954"/>
      <c r="H264" s="954">
        <v>2682926.65</v>
      </c>
      <c r="I264" s="954">
        <v>9903323.2499999981</v>
      </c>
      <c r="J264" s="1015"/>
      <c r="K264" s="954">
        <v>392569.94</v>
      </c>
      <c r="L264" s="954">
        <v>0</v>
      </c>
      <c r="M264" s="954">
        <v>0</v>
      </c>
      <c r="N264" s="962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67">
        <v>0.76310088428974587</v>
      </c>
      <c r="F265" s="167">
        <v>0</v>
      </c>
      <c r="G265" s="167"/>
      <c r="H265" s="167">
        <v>0.68916687644490104</v>
      </c>
      <c r="I265" s="167">
        <v>0.78504346016646831</v>
      </c>
      <c r="J265" s="167"/>
      <c r="K265" s="167">
        <v>0.78513988000000001</v>
      </c>
      <c r="L265" s="167">
        <v>0</v>
      </c>
      <c r="M265" s="167">
        <v>0</v>
      </c>
      <c r="N265" s="265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68">
        <v>0.76310088428974587</v>
      </c>
      <c r="F266" s="168">
        <v>0</v>
      </c>
      <c r="G266" s="168"/>
      <c r="H266" s="168">
        <v>0.68916687644490104</v>
      </c>
      <c r="I266" s="168">
        <v>0.78504346016646831</v>
      </c>
      <c r="J266" s="168"/>
      <c r="K266" s="168">
        <v>0.78513988000000001</v>
      </c>
      <c r="L266" s="168">
        <v>0</v>
      </c>
      <c r="M266" s="168">
        <v>0</v>
      </c>
      <c r="N266" s="266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16">
        <v>110872000</v>
      </c>
      <c r="F267" s="954">
        <v>1550000</v>
      </c>
      <c r="G267" s="960"/>
      <c r="H267" s="954">
        <v>540000</v>
      </c>
      <c r="I267" s="954">
        <v>91788000</v>
      </c>
      <c r="J267" s="1015"/>
      <c r="K267" s="954">
        <v>13301000</v>
      </c>
      <c r="L267" s="954">
        <v>0</v>
      </c>
      <c r="M267" s="954">
        <v>0</v>
      </c>
      <c r="N267" s="962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16">
        <v>123950963</v>
      </c>
      <c r="F268" s="954">
        <v>1550000</v>
      </c>
      <c r="G268" s="954"/>
      <c r="H268" s="954">
        <v>474511</v>
      </c>
      <c r="I268" s="954">
        <v>104081741</v>
      </c>
      <c r="J268" s="1015"/>
      <c r="K268" s="954">
        <v>13205647</v>
      </c>
      <c r="L268" s="954">
        <v>0</v>
      </c>
      <c r="M268" s="954">
        <v>0</v>
      </c>
      <c r="N268" s="962">
        <v>4639064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16">
        <v>74458157.710000023</v>
      </c>
      <c r="F269" s="954">
        <v>1550000</v>
      </c>
      <c r="G269" s="954"/>
      <c r="H269" s="954">
        <v>378696.37</v>
      </c>
      <c r="I269" s="954">
        <v>69208578.76000002</v>
      </c>
      <c r="J269" s="1015"/>
      <c r="K269" s="954">
        <v>563158.02</v>
      </c>
      <c r="L269" s="954">
        <v>0</v>
      </c>
      <c r="M269" s="954">
        <v>0</v>
      </c>
      <c r="N269" s="962">
        <v>2757724.5599999987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67">
        <v>0.67156863509271969</v>
      </c>
      <c r="F270" s="167">
        <v>1</v>
      </c>
      <c r="G270" s="167"/>
      <c r="H270" s="167">
        <v>0.70128957407407411</v>
      </c>
      <c r="I270" s="167">
        <v>0.75400464940950906</v>
      </c>
      <c r="J270" s="167"/>
      <c r="K270" s="167">
        <v>4.2339524847755806E-2</v>
      </c>
      <c r="L270" s="167">
        <v>0</v>
      </c>
      <c r="M270" s="167">
        <v>0</v>
      </c>
      <c r="N270" s="265">
        <v>0.74674372055239602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68">
        <v>0.60070656901632968</v>
      </c>
      <c r="F271" s="168">
        <v>1</v>
      </c>
      <c r="G271" s="168"/>
      <c r="H271" s="168">
        <v>0.79807711517751956</v>
      </c>
      <c r="I271" s="168">
        <v>0.66494447628426989</v>
      </c>
      <c r="J271" s="168"/>
      <c r="K271" s="168">
        <v>4.2645242599624239E-2</v>
      </c>
      <c r="L271" s="168">
        <v>0</v>
      </c>
      <c r="M271" s="168">
        <v>0</v>
      </c>
      <c r="N271" s="266">
        <v>0.59445710600241741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16">
        <v>135091000</v>
      </c>
      <c r="F272" s="954">
        <v>2500000</v>
      </c>
      <c r="G272" s="960"/>
      <c r="H272" s="954">
        <v>108660000</v>
      </c>
      <c r="I272" s="954">
        <v>23571000</v>
      </c>
      <c r="J272" s="1015"/>
      <c r="K272" s="954">
        <v>360000</v>
      </c>
      <c r="L272" s="954">
        <v>0</v>
      </c>
      <c r="M272" s="954">
        <v>0</v>
      </c>
      <c r="N272" s="962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16">
        <v>158426000</v>
      </c>
      <c r="F273" s="954">
        <v>3700000</v>
      </c>
      <c r="G273" s="954"/>
      <c r="H273" s="954">
        <v>130910000</v>
      </c>
      <c r="I273" s="954">
        <v>23456000</v>
      </c>
      <c r="J273" s="1015"/>
      <c r="K273" s="954">
        <v>360000</v>
      </c>
      <c r="L273" s="954">
        <v>0</v>
      </c>
      <c r="M273" s="954">
        <v>0</v>
      </c>
      <c r="N273" s="962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16">
        <v>129774161.55</v>
      </c>
      <c r="F274" s="954">
        <v>3650486.19</v>
      </c>
      <c r="G274" s="954"/>
      <c r="H274" s="954">
        <v>108635859.05</v>
      </c>
      <c r="I274" s="954">
        <v>17328345.810000002</v>
      </c>
      <c r="J274" s="1015"/>
      <c r="K274" s="954">
        <v>159470.5</v>
      </c>
      <c r="L274" s="954">
        <v>0</v>
      </c>
      <c r="M274" s="954">
        <v>0</v>
      </c>
      <c r="N274" s="962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67">
        <v>0.9606425413239964</v>
      </c>
      <c r="F275" s="167">
        <v>1.4601944760000001</v>
      </c>
      <c r="G275" s="167"/>
      <c r="H275" s="167">
        <v>0.99977783038836732</v>
      </c>
      <c r="I275" s="167">
        <v>0.73515530991472577</v>
      </c>
      <c r="J275" s="167"/>
      <c r="K275" s="167">
        <v>0.44297361111111111</v>
      </c>
      <c r="L275" s="167">
        <v>0</v>
      </c>
      <c r="M275" s="167">
        <v>0</v>
      </c>
      <c r="N275" s="265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68">
        <v>0.81914686699152917</v>
      </c>
      <c r="F276" s="168">
        <v>0.98661788918918913</v>
      </c>
      <c r="G276" s="168"/>
      <c r="H276" s="168">
        <v>0.82985149377434875</v>
      </c>
      <c r="I276" s="168">
        <v>0.73875962696111874</v>
      </c>
      <c r="J276" s="168"/>
      <c r="K276" s="168">
        <v>0.44297361111111111</v>
      </c>
      <c r="L276" s="168">
        <v>0</v>
      </c>
      <c r="M276" s="168">
        <v>0</v>
      </c>
      <c r="N276" s="266">
        <v>0</v>
      </c>
    </row>
    <row r="277" spans="1:14" ht="18.399999999999999" customHeight="1">
      <c r="A277" s="51" t="s">
        <v>734</v>
      </c>
      <c r="B277" s="52" t="s">
        <v>47</v>
      </c>
      <c r="C277" s="53" t="s">
        <v>735</v>
      </c>
      <c r="D277" s="62" t="s">
        <v>41</v>
      </c>
      <c r="E277" s="616">
        <v>94355000</v>
      </c>
      <c r="F277" s="954">
        <v>0</v>
      </c>
      <c r="G277" s="960"/>
      <c r="H277" s="954">
        <v>91000</v>
      </c>
      <c r="I277" s="954">
        <v>70516000</v>
      </c>
      <c r="J277" s="1015"/>
      <c r="K277" s="954">
        <v>21660000</v>
      </c>
      <c r="L277" s="954">
        <v>0</v>
      </c>
      <c r="M277" s="954">
        <v>0</v>
      </c>
      <c r="N277" s="962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16">
        <v>94612538.180000007</v>
      </c>
      <c r="F278" s="954">
        <v>0</v>
      </c>
      <c r="G278" s="954"/>
      <c r="H278" s="954">
        <v>91000</v>
      </c>
      <c r="I278" s="954">
        <v>70213837.180000007</v>
      </c>
      <c r="J278" s="1015"/>
      <c r="K278" s="954">
        <v>22219701</v>
      </c>
      <c r="L278" s="954">
        <v>0</v>
      </c>
      <c r="M278" s="954">
        <v>0</v>
      </c>
      <c r="N278" s="962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16">
        <v>43604568.529999994</v>
      </c>
      <c r="F279" s="954">
        <v>0</v>
      </c>
      <c r="G279" s="954"/>
      <c r="H279" s="954">
        <v>19849.89</v>
      </c>
      <c r="I279" s="954">
        <v>42093784.499999993</v>
      </c>
      <c r="J279" s="1015"/>
      <c r="K279" s="954">
        <v>50534.55</v>
      </c>
      <c r="L279" s="954">
        <v>0</v>
      </c>
      <c r="M279" s="954">
        <v>0</v>
      </c>
      <c r="N279" s="962">
        <v>1440399.5900000005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67">
        <v>0.46213309872290809</v>
      </c>
      <c r="F280" s="167">
        <v>0</v>
      </c>
      <c r="G280" s="167"/>
      <c r="H280" s="167">
        <v>0.21813065934065934</v>
      </c>
      <c r="I280" s="167">
        <v>0.59693948181972878</v>
      </c>
      <c r="J280" s="167"/>
      <c r="K280" s="167">
        <v>2.3330817174515238E-3</v>
      </c>
      <c r="L280" s="167">
        <v>0</v>
      </c>
      <c r="M280" s="167">
        <v>0</v>
      </c>
      <c r="N280" s="265">
        <v>0.68984654693486613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68">
        <v>0.4608751585021687</v>
      </c>
      <c r="F281" s="168">
        <v>0</v>
      </c>
      <c r="G281" s="168"/>
      <c r="H281" s="168">
        <v>0.21813065934065934</v>
      </c>
      <c r="I281" s="168">
        <v>0.59950839023494018</v>
      </c>
      <c r="J281" s="168"/>
      <c r="K281" s="168">
        <v>2.2743127821566998E-3</v>
      </c>
      <c r="L281" s="168">
        <v>0</v>
      </c>
      <c r="M281" s="168">
        <v>0</v>
      </c>
      <c r="N281" s="266">
        <v>0.68984654693486613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16">
        <v>248914000</v>
      </c>
      <c r="F282" s="954">
        <v>0</v>
      </c>
      <c r="G282" s="960"/>
      <c r="H282" s="954">
        <v>2704000</v>
      </c>
      <c r="I282" s="954">
        <v>214406000</v>
      </c>
      <c r="J282" s="1015"/>
      <c r="K282" s="954">
        <v>31804000</v>
      </c>
      <c r="L282" s="954">
        <v>0</v>
      </c>
      <c r="M282" s="954">
        <v>0</v>
      </c>
      <c r="N282" s="962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16">
        <v>249363677.44</v>
      </c>
      <c r="F283" s="954">
        <v>0</v>
      </c>
      <c r="G283" s="954"/>
      <c r="H283" s="954">
        <v>2693200</v>
      </c>
      <c r="I283" s="954">
        <v>210715127</v>
      </c>
      <c r="J283" s="1015"/>
      <c r="K283" s="954">
        <v>35148300</v>
      </c>
      <c r="L283" s="954">
        <v>0</v>
      </c>
      <c r="M283" s="954">
        <v>0</v>
      </c>
      <c r="N283" s="962">
        <v>807050.44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16">
        <v>155802495.50999999</v>
      </c>
      <c r="F284" s="954">
        <v>0</v>
      </c>
      <c r="G284" s="954"/>
      <c r="H284" s="954">
        <v>2163962.7600000002</v>
      </c>
      <c r="I284" s="954">
        <v>151467810.99000001</v>
      </c>
      <c r="J284" s="1015"/>
      <c r="K284" s="954">
        <v>1824260.92</v>
      </c>
      <c r="L284" s="954">
        <v>0</v>
      </c>
      <c r="M284" s="954">
        <v>0</v>
      </c>
      <c r="N284" s="962">
        <v>346460.83999999997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67">
        <v>0.62592901769285769</v>
      </c>
      <c r="F285" s="167">
        <v>0</v>
      </c>
      <c r="G285" s="167"/>
      <c r="H285" s="167">
        <v>0.80028208579881666</v>
      </c>
      <c r="I285" s="167">
        <v>0.70645322887419204</v>
      </c>
      <c r="J285" s="167"/>
      <c r="K285" s="167">
        <v>5.7359480568481946E-2</v>
      </c>
      <c r="L285" s="167">
        <v>0</v>
      </c>
      <c r="M285" s="167">
        <v>0</v>
      </c>
      <c r="N285" s="265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68">
        <v>0.62480028009487476</v>
      </c>
      <c r="F286" s="168">
        <v>0</v>
      </c>
      <c r="G286" s="168"/>
      <c r="H286" s="168">
        <v>0.80349129659884166</v>
      </c>
      <c r="I286" s="168">
        <v>0.71882741949513673</v>
      </c>
      <c r="J286" s="168"/>
      <c r="K286" s="168">
        <v>5.1901825123832443E-2</v>
      </c>
      <c r="L286" s="168">
        <v>0</v>
      </c>
      <c r="M286" s="168">
        <v>0</v>
      </c>
      <c r="N286" s="266">
        <v>0.4292926722151344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16">
        <v>707058000</v>
      </c>
      <c r="F287" s="954">
        <v>0</v>
      </c>
      <c r="G287" s="960"/>
      <c r="H287" s="954">
        <v>16623000</v>
      </c>
      <c r="I287" s="954">
        <v>665214000</v>
      </c>
      <c r="J287" s="1015"/>
      <c r="K287" s="954">
        <v>23008000</v>
      </c>
      <c r="L287" s="954">
        <v>0</v>
      </c>
      <c r="M287" s="954">
        <v>0</v>
      </c>
      <c r="N287" s="962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16">
        <v>714608200</v>
      </c>
      <c r="F288" s="954">
        <v>0</v>
      </c>
      <c r="G288" s="954"/>
      <c r="H288" s="954">
        <v>16164000</v>
      </c>
      <c r="I288" s="954">
        <v>665673000</v>
      </c>
      <c r="J288" s="1015"/>
      <c r="K288" s="954">
        <v>29478000</v>
      </c>
      <c r="L288" s="954">
        <v>0</v>
      </c>
      <c r="M288" s="954">
        <v>0</v>
      </c>
      <c r="N288" s="962">
        <v>3293200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16">
        <v>515853585.85999984</v>
      </c>
      <c r="F289" s="954">
        <v>0</v>
      </c>
      <c r="G289" s="954"/>
      <c r="H289" s="954">
        <v>14375662.49</v>
      </c>
      <c r="I289" s="954">
        <v>487389742.68999982</v>
      </c>
      <c r="J289" s="1015"/>
      <c r="K289" s="954">
        <v>11485920.470000001</v>
      </c>
      <c r="L289" s="954">
        <v>0</v>
      </c>
      <c r="M289" s="954">
        <v>0</v>
      </c>
      <c r="N289" s="962">
        <v>2602260.21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67">
        <v>0.72957746869422291</v>
      </c>
      <c r="F290" s="167">
        <v>0</v>
      </c>
      <c r="G290" s="167"/>
      <c r="H290" s="167">
        <v>0.8648055399145762</v>
      </c>
      <c r="I290" s="167">
        <v>0.73268112620900916</v>
      </c>
      <c r="J290" s="167"/>
      <c r="K290" s="167">
        <v>0.49921420679763562</v>
      </c>
      <c r="L290" s="167">
        <v>0</v>
      </c>
      <c r="M290" s="167">
        <v>0</v>
      </c>
      <c r="N290" s="265">
        <v>1.1758970673294171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68">
        <v>0.72186911073788385</v>
      </c>
      <c r="F291" s="168">
        <v>0</v>
      </c>
      <c r="G291" s="168"/>
      <c r="H291" s="168">
        <v>0.88936293553575851</v>
      </c>
      <c r="I291" s="168">
        <v>0.73217592224710903</v>
      </c>
      <c r="J291" s="168"/>
      <c r="K291" s="168">
        <v>0.38964381810163512</v>
      </c>
      <c r="L291" s="168">
        <v>0</v>
      </c>
      <c r="M291" s="168">
        <v>0</v>
      </c>
      <c r="N291" s="266">
        <v>0.79019197437143207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16">
        <v>599468000</v>
      </c>
      <c r="F292" s="954">
        <v>76841000</v>
      </c>
      <c r="G292" s="960"/>
      <c r="H292" s="954">
        <v>1365000</v>
      </c>
      <c r="I292" s="954">
        <v>480963000</v>
      </c>
      <c r="J292" s="1015"/>
      <c r="K292" s="954">
        <v>23414000</v>
      </c>
      <c r="L292" s="954">
        <v>0</v>
      </c>
      <c r="M292" s="954">
        <v>0</v>
      </c>
      <c r="N292" s="962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16">
        <v>769915131</v>
      </c>
      <c r="F293" s="954">
        <v>76841000</v>
      </c>
      <c r="G293" s="954"/>
      <c r="H293" s="954">
        <v>1417553</v>
      </c>
      <c r="I293" s="954">
        <v>649334963</v>
      </c>
      <c r="J293" s="1015"/>
      <c r="K293" s="954">
        <v>22784400</v>
      </c>
      <c r="L293" s="954">
        <v>0</v>
      </c>
      <c r="M293" s="954">
        <v>0</v>
      </c>
      <c r="N293" s="962">
        <v>19537215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16">
        <v>564302029.56000018</v>
      </c>
      <c r="F294" s="954">
        <v>76819622.239999995</v>
      </c>
      <c r="G294" s="954"/>
      <c r="H294" s="954">
        <v>953491.36</v>
      </c>
      <c r="I294" s="954">
        <v>473113924.47000015</v>
      </c>
      <c r="J294" s="1015"/>
      <c r="K294" s="954">
        <v>5224232.22</v>
      </c>
      <c r="L294" s="954">
        <v>0</v>
      </c>
      <c r="M294" s="954">
        <v>0</v>
      </c>
      <c r="N294" s="962">
        <v>8190759.2700000005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67">
        <v>0.941338035658284</v>
      </c>
      <c r="F295" s="167">
        <v>0.99972179227235458</v>
      </c>
      <c r="G295" s="167"/>
      <c r="H295" s="167">
        <v>0.69852846886446884</v>
      </c>
      <c r="I295" s="167">
        <v>0.98368050030875587</v>
      </c>
      <c r="J295" s="167"/>
      <c r="K295" s="167">
        <v>0.22312429401212949</v>
      </c>
      <c r="L295" s="167">
        <v>0</v>
      </c>
      <c r="M295" s="167">
        <v>0</v>
      </c>
      <c r="N295" s="265">
        <v>0.48509086585726979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67">
        <v>0.73294056297745391</v>
      </c>
      <c r="F296" s="168">
        <v>0.99972179227235458</v>
      </c>
      <c r="G296" s="168"/>
      <c r="H296" s="168">
        <v>0.67263189453939287</v>
      </c>
      <c r="I296" s="168">
        <v>0.72861304477455058</v>
      </c>
      <c r="J296" s="168"/>
      <c r="K296" s="168">
        <v>0.22928987465107703</v>
      </c>
      <c r="L296" s="168">
        <v>0</v>
      </c>
      <c r="M296" s="168">
        <v>0</v>
      </c>
      <c r="N296" s="266">
        <v>0.41923883572965748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17">
        <v>275838000</v>
      </c>
      <c r="F297" s="954">
        <v>0</v>
      </c>
      <c r="G297" s="960"/>
      <c r="H297" s="954">
        <v>3928000</v>
      </c>
      <c r="I297" s="954">
        <v>254530000</v>
      </c>
      <c r="J297" s="1015"/>
      <c r="K297" s="954">
        <v>17380000</v>
      </c>
      <c r="L297" s="954">
        <v>0</v>
      </c>
      <c r="M297" s="954">
        <v>0</v>
      </c>
      <c r="N297" s="962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16">
        <v>275838000</v>
      </c>
      <c r="F298" s="954">
        <v>0</v>
      </c>
      <c r="G298" s="954"/>
      <c r="H298" s="954">
        <v>3952660</v>
      </c>
      <c r="I298" s="954">
        <v>254505339.99999997</v>
      </c>
      <c r="J298" s="1015"/>
      <c r="K298" s="954">
        <v>17380000</v>
      </c>
      <c r="L298" s="954">
        <v>0</v>
      </c>
      <c r="M298" s="954">
        <v>0</v>
      </c>
      <c r="N298" s="962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16">
        <v>216977304.36000001</v>
      </c>
      <c r="F299" s="954">
        <v>0</v>
      </c>
      <c r="G299" s="954"/>
      <c r="H299" s="954">
        <v>3473729.95</v>
      </c>
      <c r="I299" s="954">
        <v>210903731.95000002</v>
      </c>
      <c r="J299" s="1015"/>
      <c r="K299" s="954">
        <v>2599842.46</v>
      </c>
      <c r="L299" s="954">
        <v>0</v>
      </c>
      <c r="M299" s="954">
        <v>0</v>
      </c>
      <c r="N299" s="962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67">
        <v>0.78661136014617283</v>
      </c>
      <c r="F300" s="167">
        <v>0</v>
      </c>
      <c r="G300" s="167"/>
      <c r="H300" s="167">
        <v>0.88435080193482696</v>
      </c>
      <c r="I300" s="167">
        <v>0.82860068341649318</v>
      </c>
      <c r="J300" s="167"/>
      <c r="K300" s="167">
        <v>0.14958817376294592</v>
      </c>
      <c r="L300" s="167">
        <v>0</v>
      </c>
      <c r="M300" s="167">
        <v>0</v>
      </c>
      <c r="N300" s="265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68">
        <v>0.78661136014617283</v>
      </c>
      <c r="F301" s="168">
        <v>0</v>
      </c>
      <c r="G301" s="168"/>
      <c r="H301" s="168">
        <v>0.87883348175658926</v>
      </c>
      <c r="I301" s="168">
        <v>0.82868096971953531</v>
      </c>
      <c r="J301" s="168"/>
      <c r="K301" s="168">
        <v>0.14958817376294592</v>
      </c>
      <c r="L301" s="168">
        <v>0</v>
      </c>
      <c r="M301" s="168">
        <v>0</v>
      </c>
      <c r="N301" s="266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16">
        <v>70092000</v>
      </c>
      <c r="F302" s="954">
        <v>0</v>
      </c>
      <c r="G302" s="960"/>
      <c r="H302" s="954">
        <v>46000</v>
      </c>
      <c r="I302" s="954">
        <v>66395000</v>
      </c>
      <c r="J302" s="1015"/>
      <c r="K302" s="954">
        <v>3651000</v>
      </c>
      <c r="L302" s="954">
        <v>0</v>
      </c>
      <c r="M302" s="954">
        <v>0</v>
      </c>
      <c r="N302" s="962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16">
        <v>71259074</v>
      </c>
      <c r="F303" s="954">
        <v>0</v>
      </c>
      <c r="G303" s="954"/>
      <c r="H303" s="954">
        <v>281000</v>
      </c>
      <c r="I303" s="954">
        <v>67076492</v>
      </c>
      <c r="J303" s="1015"/>
      <c r="K303" s="954">
        <v>3901582</v>
      </c>
      <c r="L303" s="954">
        <v>0</v>
      </c>
      <c r="M303" s="954">
        <v>0</v>
      </c>
      <c r="N303" s="962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16">
        <v>53679523.86999999</v>
      </c>
      <c r="F304" s="954">
        <v>0</v>
      </c>
      <c r="G304" s="954"/>
      <c r="H304" s="954">
        <v>222070.40000000002</v>
      </c>
      <c r="I304" s="954">
        <v>52975961.219999991</v>
      </c>
      <c r="J304" s="1015"/>
      <c r="K304" s="954">
        <v>481492.25</v>
      </c>
      <c r="L304" s="954">
        <v>0</v>
      </c>
      <c r="M304" s="954">
        <v>0</v>
      </c>
      <c r="N304" s="962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67">
        <v>0.76584380342977787</v>
      </c>
      <c r="F305" s="167">
        <v>0</v>
      </c>
      <c r="G305" s="167"/>
      <c r="H305" s="167">
        <v>4.8276173913043481</v>
      </c>
      <c r="I305" s="167">
        <v>0.79789082340537676</v>
      </c>
      <c r="J305" s="167"/>
      <c r="K305" s="167">
        <v>0.13187955354697342</v>
      </c>
      <c r="L305" s="167">
        <v>0</v>
      </c>
      <c r="M305" s="167">
        <v>0</v>
      </c>
      <c r="N305" s="265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68">
        <v>0.7533008900733118</v>
      </c>
      <c r="F306" s="168">
        <v>0</v>
      </c>
      <c r="G306" s="168"/>
      <c r="H306" s="168">
        <v>0.79028612099644135</v>
      </c>
      <c r="I306" s="168">
        <v>0.78978431400377935</v>
      </c>
      <c r="J306" s="168"/>
      <c r="K306" s="168">
        <v>0.12340949132941458</v>
      </c>
      <c r="L306" s="168">
        <v>0</v>
      </c>
      <c r="M306" s="168">
        <v>0</v>
      </c>
      <c r="N306" s="266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16">
        <v>74977000</v>
      </c>
      <c r="F307" s="954">
        <v>0</v>
      </c>
      <c r="G307" s="960"/>
      <c r="H307" s="954">
        <v>51000</v>
      </c>
      <c r="I307" s="954">
        <v>64271000</v>
      </c>
      <c r="J307" s="1015"/>
      <c r="K307" s="954">
        <v>10655000</v>
      </c>
      <c r="L307" s="954">
        <v>0</v>
      </c>
      <c r="M307" s="954">
        <v>0</v>
      </c>
      <c r="N307" s="962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16">
        <v>79103084.530000001</v>
      </c>
      <c r="F308" s="954">
        <v>0</v>
      </c>
      <c r="G308" s="954"/>
      <c r="H308" s="954">
        <v>76000</v>
      </c>
      <c r="I308" s="954">
        <v>67992103</v>
      </c>
      <c r="J308" s="1015"/>
      <c r="K308" s="954">
        <v>11034981.530000001</v>
      </c>
      <c r="L308" s="954">
        <v>0</v>
      </c>
      <c r="M308" s="954">
        <v>0</v>
      </c>
      <c r="N308" s="962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16">
        <v>50631701.899999991</v>
      </c>
      <c r="F309" s="954">
        <v>0</v>
      </c>
      <c r="G309" s="954"/>
      <c r="H309" s="954">
        <v>52793.97</v>
      </c>
      <c r="I309" s="954">
        <v>49893323.929999992</v>
      </c>
      <c r="J309" s="1015"/>
      <c r="K309" s="954">
        <v>685584</v>
      </c>
      <c r="L309" s="954">
        <v>0</v>
      </c>
      <c r="M309" s="954">
        <v>0</v>
      </c>
      <c r="N309" s="962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67">
        <v>0.67529644957787038</v>
      </c>
      <c r="F310" s="167">
        <v>0</v>
      </c>
      <c r="G310" s="167"/>
      <c r="H310" s="167">
        <v>1.0351758823529411</v>
      </c>
      <c r="I310" s="167">
        <v>0.77629605778655997</v>
      </c>
      <c r="J310" s="167"/>
      <c r="K310" s="167">
        <v>6.4343876114500237E-2</v>
      </c>
      <c r="L310" s="167">
        <v>0</v>
      </c>
      <c r="M310" s="167">
        <v>0</v>
      </c>
      <c r="N310" s="265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68">
        <v>0.64007240932302478</v>
      </c>
      <c r="F311" s="168">
        <v>0</v>
      </c>
      <c r="G311" s="168"/>
      <c r="H311" s="168">
        <v>0.69465750000000004</v>
      </c>
      <c r="I311" s="168">
        <v>0.73381057105999492</v>
      </c>
      <c r="J311" s="168"/>
      <c r="K311" s="168">
        <v>6.2128241731637945E-2</v>
      </c>
      <c r="L311" s="168">
        <v>0</v>
      </c>
      <c r="M311" s="168">
        <v>0</v>
      </c>
      <c r="N311" s="266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16">
        <v>100789000</v>
      </c>
      <c r="F312" s="954">
        <v>5978000</v>
      </c>
      <c r="G312" s="960"/>
      <c r="H312" s="954">
        <v>275000</v>
      </c>
      <c r="I312" s="954">
        <v>23018000</v>
      </c>
      <c r="J312" s="1015"/>
      <c r="K312" s="954">
        <v>0</v>
      </c>
      <c r="L312" s="954">
        <v>0</v>
      </c>
      <c r="M312" s="954">
        <v>0</v>
      </c>
      <c r="N312" s="962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16">
        <v>129070176</v>
      </c>
      <c r="F313" s="954">
        <v>5978000</v>
      </c>
      <c r="G313" s="954"/>
      <c r="H313" s="954">
        <v>275000</v>
      </c>
      <c r="I313" s="954">
        <v>22470199</v>
      </c>
      <c r="J313" s="1015"/>
      <c r="K313" s="954">
        <v>0</v>
      </c>
      <c r="L313" s="954">
        <v>0</v>
      </c>
      <c r="M313" s="954">
        <v>0</v>
      </c>
      <c r="N313" s="962">
        <v>100346977</v>
      </c>
    </row>
    <row r="314" spans="1:14" ht="18.399999999999999" customHeight="1">
      <c r="A314" s="56"/>
      <c r="B314" s="52"/>
      <c r="C314" s="53"/>
      <c r="D314" s="62" t="s">
        <v>43</v>
      </c>
      <c r="E314" s="616">
        <v>91669535.120000005</v>
      </c>
      <c r="F314" s="954">
        <v>5000000</v>
      </c>
      <c r="G314" s="954"/>
      <c r="H314" s="954">
        <v>106338.98999999999</v>
      </c>
      <c r="I314" s="954">
        <v>14582641.42</v>
      </c>
      <c r="J314" s="1015"/>
      <c r="K314" s="954">
        <v>0</v>
      </c>
      <c r="L314" s="954">
        <v>0</v>
      </c>
      <c r="M314" s="954">
        <v>0</v>
      </c>
      <c r="N314" s="962">
        <v>71980554.710000008</v>
      </c>
    </row>
    <row r="315" spans="1:14" ht="18.399999999999999" customHeight="1">
      <c r="A315" s="56"/>
      <c r="B315" s="52"/>
      <c r="C315" s="53"/>
      <c r="D315" s="62" t="s">
        <v>44</v>
      </c>
      <c r="E315" s="167">
        <v>0.90951924436198395</v>
      </c>
      <c r="F315" s="167">
        <v>0.83640013382402145</v>
      </c>
      <c r="G315" s="167"/>
      <c r="H315" s="167">
        <v>0.38668723636363633</v>
      </c>
      <c r="I315" s="167">
        <v>0.63353208011121731</v>
      </c>
      <c r="J315" s="167"/>
      <c r="K315" s="167">
        <v>0</v>
      </c>
      <c r="L315" s="167">
        <v>0</v>
      </c>
      <c r="M315" s="167">
        <v>0</v>
      </c>
      <c r="N315" s="265">
        <v>1.0064676684191394</v>
      </c>
    </row>
    <row r="316" spans="1:14" ht="18.399999999999999" customHeight="1">
      <c r="A316" s="58"/>
      <c r="B316" s="59"/>
      <c r="C316" s="60"/>
      <c r="D316" s="64" t="s">
        <v>45</v>
      </c>
      <c r="E316" s="168">
        <v>0.71023018609659294</v>
      </c>
      <c r="F316" s="168">
        <v>0.83640013382402145</v>
      </c>
      <c r="G316" s="168"/>
      <c r="H316" s="168">
        <v>0.38668723636363633</v>
      </c>
      <c r="I316" s="168">
        <v>0.64897695921607101</v>
      </c>
      <c r="J316" s="168"/>
      <c r="K316" s="168">
        <v>0</v>
      </c>
      <c r="L316" s="168">
        <v>0</v>
      </c>
      <c r="M316" s="168">
        <v>0</v>
      </c>
      <c r="N316" s="266">
        <v>0.71731662339962676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16">
        <v>31476000</v>
      </c>
      <c r="F317" s="954">
        <v>9900000</v>
      </c>
      <c r="G317" s="960"/>
      <c r="H317" s="954">
        <v>24000</v>
      </c>
      <c r="I317" s="954">
        <v>19202000</v>
      </c>
      <c r="J317" s="1015"/>
      <c r="K317" s="954">
        <v>0</v>
      </c>
      <c r="L317" s="954">
        <v>0</v>
      </c>
      <c r="M317" s="954">
        <v>0</v>
      </c>
      <c r="N317" s="962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16">
        <v>40108547</v>
      </c>
      <c r="F318" s="954">
        <v>9900000</v>
      </c>
      <c r="G318" s="954"/>
      <c r="H318" s="954">
        <v>18770</v>
      </c>
      <c r="I318" s="954">
        <v>27688771</v>
      </c>
      <c r="J318" s="1015"/>
      <c r="K318" s="954">
        <v>151006</v>
      </c>
      <c r="L318" s="954">
        <v>0</v>
      </c>
      <c r="M318" s="954">
        <v>0</v>
      </c>
      <c r="N318" s="962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16">
        <v>25140023.440000001</v>
      </c>
      <c r="F319" s="954">
        <v>9900000</v>
      </c>
      <c r="G319" s="954"/>
      <c r="H319" s="954">
        <v>3937.51</v>
      </c>
      <c r="I319" s="954">
        <v>15196232.300000001</v>
      </c>
      <c r="J319" s="1015"/>
      <c r="K319" s="954">
        <v>32381.89</v>
      </c>
      <c r="L319" s="954">
        <v>0</v>
      </c>
      <c r="M319" s="954">
        <v>0</v>
      </c>
      <c r="N319" s="962">
        <v>7471.74</v>
      </c>
    </row>
    <row r="320" spans="1:14" ht="18.399999999999999" customHeight="1">
      <c r="A320" s="56"/>
      <c r="B320" s="52"/>
      <c r="C320" s="53"/>
      <c r="D320" s="62" t="s">
        <v>44</v>
      </c>
      <c r="E320" s="167">
        <v>0.79870451899860218</v>
      </c>
      <c r="F320" s="167">
        <v>1</v>
      </c>
      <c r="G320" s="167"/>
      <c r="H320" s="167">
        <v>0.16406291666666667</v>
      </c>
      <c r="I320" s="167">
        <v>0.79138799604207899</v>
      </c>
      <c r="J320" s="167"/>
      <c r="K320" s="167">
        <v>0</v>
      </c>
      <c r="L320" s="167">
        <v>0</v>
      </c>
      <c r="M320" s="167">
        <v>0</v>
      </c>
      <c r="N320" s="265">
        <v>3.1794638297872341E-3</v>
      </c>
    </row>
    <row r="321" spans="1:14" ht="18.399999999999999" customHeight="1">
      <c r="A321" s="58"/>
      <c r="B321" s="59"/>
      <c r="C321" s="60"/>
      <c r="D321" s="64" t="s">
        <v>45</v>
      </c>
      <c r="E321" s="168">
        <v>0.62679965544501026</v>
      </c>
      <c r="F321" s="168">
        <v>1</v>
      </c>
      <c r="G321" s="168"/>
      <c r="H321" s="168">
        <v>0.20977677144379331</v>
      </c>
      <c r="I321" s="168">
        <v>0.54882292536566546</v>
      </c>
      <c r="J321" s="168"/>
      <c r="K321" s="168">
        <v>0.21444108181131874</v>
      </c>
      <c r="L321" s="168">
        <v>0</v>
      </c>
      <c r="M321" s="168">
        <v>0</v>
      </c>
      <c r="N321" s="266">
        <v>3.1794638297872341E-3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16">
        <v>185555000</v>
      </c>
      <c r="F322" s="954">
        <v>0</v>
      </c>
      <c r="G322" s="960"/>
      <c r="H322" s="954">
        <v>457000</v>
      </c>
      <c r="I322" s="954">
        <v>162042000</v>
      </c>
      <c r="J322" s="1015"/>
      <c r="K322" s="954">
        <v>20346000</v>
      </c>
      <c r="L322" s="954">
        <v>0</v>
      </c>
      <c r="M322" s="954">
        <v>0</v>
      </c>
      <c r="N322" s="962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16">
        <v>189875069</v>
      </c>
      <c r="F323" s="954">
        <v>0</v>
      </c>
      <c r="G323" s="954"/>
      <c r="H323" s="954">
        <v>503400</v>
      </c>
      <c r="I323" s="954">
        <v>162601048</v>
      </c>
      <c r="J323" s="1015"/>
      <c r="K323" s="954">
        <v>23900000</v>
      </c>
      <c r="L323" s="954">
        <v>0</v>
      </c>
      <c r="M323" s="954">
        <v>0</v>
      </c>
      <c r="N323" s="962">
        <v>2870621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16">
        <v>127922272.56</v>
      </c>
      <c r="F324" s="954">
        <v>0</v>
      </c>
      <c r="G324" s="954"/>
      <c r="H324" s="954">
        <v>355238.24</v>
      </c>
      <c r="I324" s="954">
        <v>122123889.15000001</v>
      </c>
      <c r="J324" s="1015"/>
      <c r="K324" s="954">
        <v>4795801.91</v>
      </c>
      <c r="L324" s="954">
        <v>0</v>
      </c>
      <c r="M324" s="954">
        <v>0</v>
      </c>
      <c r="N324" s="962">
        <v>647343.26000000024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67">
        <v>0.68940353296866164</v>
      </c>
      <c r="F325" s="167">
        <v>0</v>
      </c>
      <c r="G325" s="167"/>
      <c r="H325" s="167">
        <v>0.77732656455142235</v>
      </c>
      <c r="I325" s="167">
        <v>0.75365577535453776</v>
      </c>
      <c r="J325" s="167"/>
      <c r="K325" s="167">
        <v>0.23571227317408827</v>
      </c>
      <c r="L325" s="167">
        <v>0</v>
      </c>
      <c r="M325" s="167">
        <v>0</v>
      </c>
      <c r="N325" s="265">
        <v>0.2388720516605167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67">
        <v>0.67371810966925838</v>
      </c>
      <c r="F326" s="168">
        <v>0</v>
      </c>
      <c r="G326" s="168"/>
      <c r="H326" s="168">
        <v>0.70567787048073105</v>
      </c>
      <c r="I326" s="168">
        <v>0.75106458815689803</v>
      </c>
      <c r="J326" s="168"/>
      <c r="K326" s="168">
        <v>0.20066116778242679</v>
      </c>
      <c r="L326" s="168">
        <v>0</v>
      </c>
      <c r="M326" s="168">
        <v>0</v>
      </c>
      <c r="N326" s="266">
        <v>0.22550634862630778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17">
        <v>36082000</v>
      </c>
      <c r="F327" s="954">
        <v>0</v>
      </c>
      <c r="G327" s="960"/>
      <c r="H327" s="954">
        <v>63000</v>
      </c>
      <c r="I327" s="954">
        <v>35019000</v>
      </c>
      <c r="J327" s="1015"/>
      <c r="K327" s="954">
        <v>1000000</v>
      </c>
      <c r="L327" s="954">
        <v>0</v>
      </c>
      <c r="M327" s="954">
        <v>0</v>
      </c>
      <c r="N327" s="962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16">
        <v>36082000</v>
      </c>
      <c r="F328" s="954">
        <v>0</v>
      </c>
      <c r="G328" s="954"/>
      <c r="H328" s="954">
        <v>63000</v>
      </c>
      <c r="I328" s="954">
        <v>35019000</v>
      </c>
      <c r="J328" s="1015"/>
      <c r="K328" s="954">
        <v>1000000</v>
      </c>
      <c r="L328" s="954">
        <v>0</v>
      </c>
      <c r="M328" s="954">
        <v>0</v>
      </c>
      <c r="N328" s="962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16">
        <v>26764142.359999996</v>
      </c>
      <c r="F329" s="954">
        <v>0</v>
      </c>
      <c r="G329" s="954"/>
      <c r="H329" s="954">
        <v>35289.599999999999</v>
      </c>
      <c r="I329" s="954">
        <v>26728852.759999994</v>
      </c>
      <c r="J329" s="1015"/>
      <c r="K329" s="954">
        <v>0</v>
      </c>
      <c r="L329" s="954">
        <v>0</v>
      </c>
      <c r="M329" s="954">
        <v>0</v>
      </c>
      <c r="N329" s="962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67">
        <v>0.74175883709328738</v>
      </c>
      <c r="F330" s="167">
        <v>0</v>
      </c>
      <c r="G330" s="167"/>
      <c r="H330" s="167">
        <v>0.56015238095238096</v>
      </c>
      <c r="I330" s="167">
        <v>0.76326716239755543</v>
      </c>
      <c r="J330" s="167"/>
      <c r="K330" s="167">
        <v>0</v>
      </c>
      <c r="L330" s="167">
        <v>0</v>
      </c>
      <c r="M330" s="167">
        <v>0</v>
      </c>
      <c r="N330" s="265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68">
        <v>0.74175883709328738</v>
      </c>
      <c r="F331" s="168">
        <v>0</v>
      </c>
      <c r="G331" s="168"/>
      <c r="H331" s="168">
        <v>0.56015238095238096</v>
      </c>
      <c r="I331" s="168">
        <v>0.76326716239755543</v>
      </c>
      <c r="J331" s="168"/>
      <c r="K331" s="168">
        <v>0</v>
      </c>
      <c r="L331" s="168">
        <v>0</v>
      </c>
      <c r="M331" s="168">
        <v>0</v>
      </c>
      <c r="N331" s="266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16">
        <v>15768000</v>
      </c>
      <c r="F332" s="954">
        <v>0</v>
      </c>
      <c r="G332" s="960"/>
      <c r="H332" s="954">
        <v>25000</v>
      </c>
      <c r="I332" s="954">
        <v>15271000</v>
      </c>
      <c r="J332" s="1015"/>
      <c r="K332" s="954">
        <v>472000</v>
      </c>
      <c r="L332" s="954">
        <v>0</v>
      </c>
      <c r="M332" s="954">
        <v>0</v>
      </c>
      <c r="N332" s="962">
        <v>0</v>
      </c>
    </row>
    <row r="333" spans="1:14" ht="18.399999999999999" customHeight="1">
      <c r="A333" s="56"/>
      <c r="B333" s="52"/>
      <c r="C333" s="53"/>
      <c r="D333" s="62" t="s">
        <v>42</v>
      </c>
      <c r="E333" s="616">
        <v>16400616</v>
      </c>
      <c r="F333" s="954">
        <v>0</v>
      </c>
      <c r="G333" s="954"/>
      <c r="H333" s="954">
        <v>55000</v>
      </c>
      <c r="I333" s="954">
        <v>15703000</v>
      </c>
      <c r="J333" s="1015"/>
      <c r="K333" s="954">
        <v>541000</v>
      </c>
      <c r="L333" s="954">
        <v>0</v>
      </c>
      <c r="M333" s="954">
        <v>0</v>
      </c>
      <c r="N333" s="962">
        <v>101616</v>
      </c>
    </row>
    <row r="334" spans="1:14" ht="18.399999999999999" customHeight="1">
      <c r="A334" s="56"/>
      <c r="B334" s="52"/>
      <c r="C334" s="53"/>
      <c r="D334" s="62" t="s">
        <v>43</v>
      </c>
      <c r="E334" s="616">
        <v>12007967.079999996</v>
      </c>
      <c r="F334" s="954">
        <v>0</v>
      </c>
      <c r="G334" s="954"/>
      <c r="H334" s="954">
        <v>38218.78</v>
      </c>
      <c r="I334" s="954">
        <v>11858029.009999998</v>
      </c>
      <c r="J334" s="1015"/>
      <c r="K334" s="954">
        <v>68700</v>
      </c>
      <c r="L334" s="954">
        <v>0</v>
      </c>
      <c r="M334" s="954">
        <v>0</v>
      </c>
      <c r="N334" s="962">
        <v>43019.289999999994</v>
      </c>
    </row>
    <row r="335" spans="1:14" ht="18.399999999999999" customHeight="1">
      <c r="A335" s="56"/>
      <c r="B335" s="52"/>
      <c r="C335" s="53"/>
      <c r="D335" s="62" t="s">
        <v>44</v>
      </c>
      <c r="E335" s="167">
        <v>0.76154027650938583</v>
      </c>
      <c r="F335" s="167">
        <v>0</v>
      </c>
      <c r="G335" s="167"/>
      <c r="H335" s="167">
        <v>1.5287511999999999</v>
      </c>
      <c r="I335" s="167">
        <v>0.77650638530548088</v>
      </c>
      <c r="J335" s="167"/>
      <c r="K335" s="167">
        <v>0.14555084745762711</v>
      </c>
      <c r="L335" s="167">
        <v>0</v>
      </c>
      <c r="M335" s="167">
        <v>0</v>
      </c>
      <c r="N335" s="265">
        <v>0</v>
      </c>
    </row>
    <row r="336" spans="1:14" ht="18.399999999999999" customHeight="1">
      <c r="A336" s="58"/>
      <c r="B336" s="59"/>
      <c r="C336" s="60"/>
      <c r="D336" s="65" t="s">
        <v>45</v>
      </c>
      <c r="E336" s="168">
        <v>0.73216561377938461</v>
      </c>
      <c r="F336" s="168">
        <v>0</v>
      </c>
      <c r="G336" s="168"/>
      <c r="H336" s="168">
        <v>0.69488690909090911</v>
      </c>
      <c r="I336" s="168">
        <v>0.75514417690887081</v>
      </c>
      <c r="J336" s="168"/>
      <c r="K336" s="168">
        <v>0.12698706099815157</v>
      </c>
      <c r="L336" s="168">
        <v>0</v>
      </c>
      <c r="M336" s="168">
        <v>0</v>
      </c>
      <c r="N336" s="266">
        <v>0.42335153912769635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16">
        <v>91832000</v>
      </c>
      <c r="F337" s="954">
        <v>87460000</v>
      </c>
      <c r="G337" s="960"/>
      <c r="H337" s="954">
        <v>0</v>
      </c>
      <c r="I337" s="954">
        <v>5000</v>
      </c>
      <c r="J337" s="1015"/>
      <c r="K337" s="954">
        <v>4367000</v>
      </c>
      <c r="L337" s="954">
        <v>0</v>
      </c>
      <c r="M337" s="954">
        <v>0</v>
      </c>
      <c r="N337" s="962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16">
        <v>91832000</v>
      </c>
      <c r="F338" s="954">
        <v>87312900</v>
      </c>
      <c r="G338" s="954"/>
      <c r="H338" s="954">
        <v>0</v>
      </c>
      <c r="I338" s="954">
        <v>5000</v>
      </c>
      <c r="J338" s="1015"/>
      <c r="K338" s="954">
        <v>4514100</v>
      </c>
      <c r="L338" s="954">
        <v>0</v>
      </c>
      <c r="M338" s="954">
        <v>0</v>
      </c>
      <c r="N338" s="962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16">
        <v>76896500</v>
      </c>
      <c r="F339" s="954">
        <v>73488300</v>
      </c>
      <c r="G339" s="954"/>
      <c r="H339" s="954">
        <v>0</v>
      </c>
      <c r="I339" s="954">
        <v>0</v>
      </c>
      <c r="J339" s="1015"/>
      <c r="K339" s="954">
        <v>3408200</v>
      </c>
      <c r="L339" s="954">
        <v>0</v>
      </c>
      <c r="M339" s="954">
        <v>0</v>
      </c>
      <c r="N339" s="962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67">
        <v>0.837360615036153</v>
      </c>
      <c r="F340" s="167">
        <v>0.84025040018294073</v>
      </c>
      <c r="G340" s="167"/>
      <c r="H340" s="167">
        <v>0</v>
      </c>
      <c r="I340" s="167">
        <v>0</v>
      </c>
      <c r="J340" s="167"/>
      <c r="K340" s="167">
        <v>0.78044424089764142</v>
      </c>
      <c r="L340" s="167">
        <v>0</v>
      </c>
      <c r="M340" s="167">
        <v>0</v>
      </c>
      <c r="N340" s="265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68">
        <v>0.837360615036153</v>
      </c>
      <c r="F341" s="168">
        <v>0.8416660081156393</v>
      </c>
      <c r="G341" s="168"/>
      <c r="H341" s="168">
        <v>0</v>
      </c>
      <c r="I341" s="168">
        <v>0</v>
      </c>
      <c r="J341" s="168"/>
      <c r="K341" s="168">
        <v>0.75501207328149578</v>
      </c>
      <c r="L341" s="168">
        <v>0</v>
      </c>
      <c r="M341" s="168">
        <v>0</v>
      </c>
      <c r="N341" s="266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16">
        <v>22870000</v>
      </c>
      <c r="F342" s="954">
        <v>0</v>
      </c>
      <c r="G342" s="960"/>
      <c r="H342" s="954">
        <v>154000</v>
      </c>
      <c r="I342" s="954">
        <v>20003000</v>
      </c>
      <c r="J342" s="1015"/>
      <c r="K342" s="954">
        <v>2708000</v>
      </c>
      <c r="L342" s="954">
        <v>0</v>
      </c>
      <c r="M342" s="954">
        <v>0</v>
      </c>
      <c r="N342" s="962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16">
        <v>22870000</v>
      </c>
      <c r="F343" s="954">
        <v>0</v>
      </c>
      <c r="G343" s="954"/>
      <c r="H343" s="954">
        <v>137590</v>
      </c>
      <c r="I343" s="954">
        <v>20039900</v>
      </c>
      <c r="J343" s="1015"/>
      <c r="K343" s="954">
        <v>2687510</v>
      </c>
      <c r="L343" s="954">
        <v>0</v>
      </c>
      <c r="M343" s="954">
        <v>0</v>
      </c>
      <c r="N343" s="962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16">
        <v>15435619.820000002</v>
      </c>
      <c r="F344" s="954">
        <v>0</v>
      </c>
      <c r="G344" s="954"/>
      <c r="H344" s="954">
        <v>113258.06</v>
      </c>
      <c r="I344" s="954">
        <v>14769345.080000002</v>
      </c>
      <c r="J344" s="1015"/>
      <c r="K344" s="954">
        <v>548415.44999999995</v>
      </c>
      <c r="L344" s="954">
        <v>0</v>
      </c>
      <c r="M344" s="954">
        <v>0</v>
      </c>
      <c r="N344" s="962">
        <v>4601.2300000000005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67">
        <v>0.67492871972015755</v>
      </c>
      <c r="F345" s="167">
        <v>0</v>
      </c>
      <c r="G345" s="167"/>
      <c r="H345" s="167">
        <v>0.73544194805194807</v>
      </c>
      <c r="I345" s="167">
        <v>0.73835650052492141</v>
      </c>
      <c r="J345" s="167"/>
      <c r="K345" s="167">
        <v>0.20251678360413589</v>
      </c>
      <c r="L345" s="167">
        <v>0</v>
      </c>
      <c r="M345" s="167">
        <v>0</v>
      </c>
      <c r="N345" s="265">
        <v>0.92024600000000012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68">
        <v>0.67492871972015755</v>
      </c>
      <c r="F346" s="168">
        <v>0</v>
      </c>
      <c r="G346" s="168"/>
      <c r="H346" s="168">
        <v>0.82315618867650264</v>
      </c>
      <c r="I346" s="168">
        <v>0.7369969450945365</v>
      </c>
      <c r="J346" s="168"/>
      <c r="K346" s="168">
        <v>0.20406080349468467</v>
      </c>
      <c r="L346" s="168">
        <v>0</v>
      </c>
      <c r="M346" s="168">
        <v>0</v>
      </c>
      <c r="N346" s="266">
        <v>0.92024600000000012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16">
        <v>24940000</v>
      </c>
      <c r="F347" s="954">
        <v>0</v>
      </c>
      <c r="G347" s="960"/>
      <c r="H347" s="954">
        <v>103000</v>
      </c>
      <c r="I347" s="954">
        <v>22678000</v>
      </c>
      <c r="J347" s="1015"/>
      <c r="K347" s="954">
        <v>1650000</v>
      </c>
      <c r="L347" s="954">
        <v>0</v>
      </c>
      <c r="M347" s="954">
        <v>0</v>
      </c>
      <c r="N347" s="962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16">
        <v>26439396</v>
      </c>
      <c r="F348" s="954">
        <v>0</v>
      </c>
      <c r="G348" s="954"/>
      <c r="H348" s="954">
        <v>91000</v>
      </c>
      <c r="I348" s="954">
        <v>22552936</v>
      </c>
      <c r="J348" s="1015"/>
      <c r="K348" s="954">
        <v>1970000</v>
      </c>
      <c r="L348" s="954">
        <v>0</v>
      </c>
      <c r="M348" s="954">
        <v>0</v>
      </c>
      <c r="N348" s="962">
        <v>1825460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16">
        <v>16092418.57</v>
      </c>
      <c r="F349" s="954">
        <v>0</v>
      </c>
      <c r="G349" s="954"/>
      <c r="H349" s="954">
        <v>27692.11</v>
      </c>
      <c r="I349" s="954">
        <v>15161038.600000001</v>
      </c>
      <c r="J349" s="1015"/>
      <c r="K349" s="954">
        <v>833726</v>
      </c>
      <c r="L349" s="954">
        <v>0</v>
      </c>
      <c r="M349" s="954">
        <v>0</v>
      </c>
      <c r="N349" s="962">
        <v>69961.86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67">
        <v>0.64524533159582997</v>
      </c>
      <c r="F350" s="167">
        <v>0</v>
      </c>
      <c r="G350" s="167"/>
      <c r="H350" s="167">
        <v>0.2688554368932039</v>
      </c>
      <c r="I350" s="167">
        <v>0.66853508245877069</v>
      </c>
      <c r="J350" s="167"/>
      <c r="K350" s="167">
        <v>0.50528848484848488</v>
      </c>
      <c r="L350" s="167">
        <v>0</v>
      </c>
      <c r="M350" s="167">
        <v>0</v>
      </c>
      <c r="N350" s="265">
        <v>0.13744962671905697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68">
        <v>0.60865303314795849</v>
      </c>
      <c r="F351" s="168">
        <v>0</v>
      </c>
      <c r="G351" s="168"/>
      <c r="H351" s="168">
        <v>0.30430890109890113</v>
      </c>
      <c r="I351" s="168">
        <v>0.67224234574159225</v>
      </c>
      <c r="J351" s="168"/>
      <c r="K351" s="168">
        <v>0.42321116751269033</v>
      </c>
      <c r="L351" s="168">
        <v>0</v>
      </c>
      <c r="M351" s="168">
        <v>0</v>
      </c>
      <c r="N351" s="266">
        <v>3.8325605600780077E-2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16">
        <v>47216000</v>
      </c>
      <c r="F352" s="954">
        <v>0</v>
      </c>
      <c r="G352" s="960"/>
      <c r="H352" s="954">
        <v>60000</v>
      </c>
      <c r="I352" s="954">
        <v>39445000</v>
      </c>
      <c r="J352" s="1015"/>
      <c r="K352" s="954">
        <v>736000</v>
      </c>
      <c r="L352" s="954">
        <v>0</v>
      </c>
      <c r="M352" s="954">
        <v>0</v>
      </c>
      <c r="N352" s="962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16">
        <v>47218812</v>
      </c>
      <c r="F353" s="954">
        <v>0</v>
      </c>
      <c r="G353" s="954"/>
      <c r="H353" s="954">
        <v>55000</v>
      </c>
      <c r="I353" s="954">
        <v>39638400</v>
      </c>
      <c r="J353" s="1015"/>
      <c r="K353" s="954">
        <v>547600</v>
      </c>
      <c r="L353" s="954">
        <v>0</v>
      </c>
      <c r="M353" s="954">
        <v>0</v>
      </c>
      <c r="N353" s="962">
        <v>6977812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16">
        <v>35271709.790000007</v>
      </c>
      <c r="F354" s="954">
        <v>0</v>
      </c>
      <c r="G354" s="954"/>
      <c r="H354" s="954">
        <v>26814.18</v>
      </c>
      <c r="I354" s="954">
        <v>30779274.960000008</v>
      </c>
      <c r="J354" s="1015"/>
      <c r="K354" s="954">
        <v>365822</v>
      </c>
      <c r="L354" s="954">
        <v>0</v>
      </c>
      <c r="M354" s="954">
        <v>0</v>
      </c>
      <c r="N354" s="962">
        <v>4099798.65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67">
        <v>0.74702875698915638</v>
      </c>
      <c r="F355" s="167">
        <v>0</v>
      </c>
      <c r="G355" s="167"/>
      <c r="H355" s="167">
        <v>0.44690299999999999</v>
      </c>
      <c r="I355" s="167">
        <v>0.78030865661047044</v>
      </c>
      <c r="J355" s="167"/>
      <c r="K355" s="167">
        <v>0.49704076086956522</v>
      </c>
      <c r="L355" s="167">
        <v>0</v>
      </c>
      <c r="M355" s="167">
        <v>0</v>
      </c>
      <c r="N355" s="265">
        <v>0.58778475268817199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67">
        <v>0.74698426953223662</v>
      </c>
      <c r="F356" s="168">
        <v>0</v>
      </c>
      <c r="G356" s="168"/>
      <c r="H356" s="168">
        <v>0.48753054545454544</v>
      </c>
      <c r="I356" s="168">
        <v>0.77650144708161806</v>
      </c>
      <c r="J356" s="168"/>
      <c r="K356" s="168">
        <v>0.66804601899196492</v>
      </c>
      <c r="L356" s="168">
        <v>0</v>
      </c>
      <c r="M356" s="168">
        <v>0</v>
      </c>
      <c r="N356" s="266">
        <v>0.5875478803384212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17">
        <v>18892018000</v>
      </c>
      <c r="F357" s="954">
        <v>18589773000</v>
      </c>
      <c r="G357" s="960"/>
      <c r="H357" s="954">
        <v>292673000</v>
      </c>
      <c r="I357" s="954">
        <v>9572000</v>
      </c>
      <c r="J357" s="1015"/>
      <c r="K357" s="954">
        <v>0</v>
      </c>
      <c r="L357" s="954">
        <v>0</v>
      </c>
      <c r="M357" s="954">
        <v>0</v>
      </c>
      <c r="N357" s="962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16">
        <v>18892018800</v>
      </c>
      <c r="F358" s="954">
        <v>18589773000</v>
      </c>
      <c r="G358" s="954"/>
      <c r="H358" s="954">
        <v>292673800</v>
      </c>
      <c r="I358" s="954">
        <v>9572000</v>
      </c>
      <c r="J358" s="1015"/>
      <c r="K358" s="954">
        <v>0</v>
      </c>
      <c r="L358" s="954">
        <v>0</v>
      </c>
      <c r="M358" s="954">
        <v>0</v>
      </c>
      <c r="N358" s="962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16">
        <v>15400000800</v>
      </c>
      <c r="F359" s="954">
        <v>15165169056.34</v>
      </c>
      <c r="G359" s="954"/>
      <c r="H359" s="954">
        <v>227190217.66</v>
      </c>
      <c r="I359" s="954">
        <v>7641526</v>
      </c>
      <c r="J359" s="1015"/>
      <c r="K359" s="954">
        <v>0</v>
      </c>
      <c r="L359" s="954">
        <v>0</v>
      </c>
      <c r="M359" s="954">
        <v>0</v>
      </c>
      <c r="N359" s="962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67">
        <v>0.81515912169891014</v>
      </c>
      <c r="F360" s="167">
        <v>0.81578021723772531</v>
      </c>
      <c r="G360" s="167"/>
      <c r="H360" s="167">
        <v>0.77625957180881056</v>
      </c>
      <c r="I360" s="167">
        <v>0.79832072712076896</v>
      </c>
      <c r="J360" s="167"/>
      <c r="K360" s="167">
        <v>0</v>
      </c>
      <c r="L360" s="167">
        <v>0</v>
      </c>
      <c r="M360" s="167">
        <v>0</v>
      </c>
      <c r="N360" s="265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68">
        <v>0.81515908718024355</v>
      </c>
      <c r="F361" s="168">
        <v>0.81578021723772531</v>
      </c>
      <c r="G361" s="168"/>
      <c r="H361" s="168">
        <v>0.77625744996648149</v>
      </c>
      <c r="I361" s="168">
        <v>0.79832072712076896</v>
      </c>
      <c r="J361" s="168"/>
      <c r="K361" s="168">
        <v>0</v>
      </c>
      <c r="L361" s="168">
        <v>0</v>
      </c>
      <c r="M361" s="168">
        <v>0</v>
      </c>
      <c r="N361" s="266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16">
        <v>62636471000</v>
      </c>
      <c r="F362" s="954">
        <v>55864312000</v>
      </c>
      <c r="G362" s="960"/>
      <c r="H362" s="954">
        <v>2822075000</v>
      </c>
      <c r="I362" s="954">
        <v>3950084000</v>
      </c>
      <c r="J362" s="1015"/>
      <c r="K362" s="954">
        <v>0</v>
      </c>
      <c r="L362" s="954">
        <v>0</v>
      </c>
      <c r="M362" s="954">
        <v>0</v>
      </c>
      <c r="N362" s="962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16">
        <v>52291103500</v>
      </c>
      <c r="F363" s="954">
        <v>43877154000</v>
      </c>
      <c r="G363" s="954"/>
      <c r="H363" s="954">
        <v>4463865500</v>
      </c>
      <c r="I363" s="954">
        <v>3950084000</v>
      </c>
      <c r="J363" s="1015"/>
      <c r="K363" s="954">
        <v>0</v>
      </c>
      <c r="L363" s="954">
        <v>0</v>
      </c>
      <c r="M363" s="954">
        <v>0</v>
      </c>
      <c r="N363" s="962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16">
        <v>32906426330.959995</v>
      </c>
      <c r="F364" s="954">
        <v>25931514038.609997</v>
      </c>
      <c r="G364" s="954"/>
      <c r="H364" s="954">
        <v>3905499084</v>
      </c>
      <c r="I364" s="954">
        <v>3069413208.3499999</v>
      </c>
      <c r="J364" s="1015"/>
      <c r="K364" s="954">
        <v>0</v>
      </c>
      <c r="L364" s="954">
        <v>0</v>
      </c>
      <c r="M364" s="954">
        <v>0</v>
      </c>
      <c r="N364" s="962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67">
        <v>0.52535568823728906</v>
      </c>
      <c r="F365" s="167">
        <v>0.46418747694610463</v>
      </c>
      <c r="G365" s="167"/>
      <c r="H365" s="167">
        <v>1.3839104502892374</v>
      </c>
      <c r="I365" s="167">
        <v>0.77705011041537342</v>
      </c>
      <c r="J365" s="167"/>
      <c r="K365" s="167">
        <v>0</v>
      </c>
      <c r="L365" s="167">
        <v>0</v>
      </c>
      <c r="M365" s="167">
        <v>0</v>
      </c>
      <c r="N365" s="265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68">
        <v>0.62929301790236647</v>
      </c>
      <c r="F366" s="168">
        <v>0.5910026443057359</v>
      </c>
      <c r="G366" s="168"/>
      <c r="H366" s="168">
        <v>0.87491414873499218</v>
      </c>
      <c r="I366" s="168">
        <v>0.77705011041537342</v>
      </c>
      <c r="J366" s="168"/>
      <c r="K366" s="168">
        <v>0</v>
      </c>
      <c r="L366" s="168">
        <v>0</v>
      </c>
      <c r="M366" s="168">
        <v>0</v>
      </c>
      <c r="N366" s="266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16">
        <v>53875000</v>
      </c>
      <c r="F367" s="954">
        <v>0</v>
      </c>
      <c r="G367" s="960"/>
      <c r="H367" s="954">
        <v>57000</v>
      </c>
      <c r="I367" s="954">
        <v>53172000</v>
      </c>
      <c r="J367" s="1015"/>
      <c r="K367" s="954">
        <v>646000</v>
      </c>
      <c r="L367" s="954">
        <v>0</v>
      </c>
      <c r="M367" s="954">
        <v>0</v>
      </c>
      <c r="N367" s="962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16">
        <v>58818703</v>
      </c>
      <c r="F368" s="954">
        <v>0</v>
      </c>
      <c r="G368" s="954"/>
      <c r="H368" s="954">
        <v>53000</v>
      </c>
      <c r="I368" s="954">
        <v>58588953</v>
      </c>
      <c r="J368" s="1015"/>
      <c r="K368" s="954">
        <v>176750</v>
      </c>
      <c r="L368" s="954">
        <v>0</v>
      </c>
      <c r="M368" s="954">
        <v>0</v>
      </c>
      <c r="N368" s="962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16">
        <v>39767257.039999984</v>
      </c>
      <c r="F369" s="954">
        <v>0</v>
      </c>
      <c r="G369" s="954"/>
      <c r="H369" s="954">
        <v>44090.68</v>
      </c>
      <c r="I369" s="954">
        <v>39595799.859999985</v>
      </c>
      <c r="J369" s="1015"/>
      <c r="K369" s="954">
        <v>127366.5</v>
      </c>
      <c r="L369" s="954">
        <v>0</v>
      </c>
      <c r="M369" s="954">
        <v>0</v>
      </c>
      <c r="N369" s="962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67">
        <v>0.7381393418097445</v>
      </c>
      <c r="F370" s="167">
        <v>0</v>
      </c>
      <c r="G370" s="167"/>
      <c r="H370" s="167">
        <v>0.77352070175438592</v>
      </c>
      <c r="I370" s="167">
        <v>0.74467388587978611</v>
      </c>
      <c r="J370" s="167"/>
      <c r="K370" s="167">
        <v>0.19716176470588234</v>
      </c>
      <c r="L370" s="167">
        <v>0</v>
      </c>
      <c r="M370" s="167">
        <v>0</v>
      </c>
      <c r="N370" s="265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68">
        <v>0.67609884291396194</v>
      </c>
      <c r="F371" s="168">
        <v>0</v>
      </c>
      <c r="G371" s="168"/>
      <c r="H371" s="168">
        <v>0.83189962264150941</v>
      </c>
      <c r="I371" s="168">
        <v>0.67582364648161553</v>
      </c>
      <c r="J371" s="168"/>
      <c r="K371" s="168">
        <v>0.72060254596888262</v>
      </c>
      <c r="L371" s="168">
        <v>0</v>
      </c>
      <c r="M371" s="168">
        <v>0</v>
      </c>
      <c r="N371" s="266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16">
        <v>31466000</v>
      </c>
      <c r="F372" s="954">
        <v>0</v>
      </c>
      <c r="G372" s="960"/>
      <c r="H372" s="954">
        <v>17000</v>
      </c>
      <c r="I372" s="954">
        <v>31316000</v>
      </c>
      <c r="J372" s="1015"/>
      <c r="K372" s="954">
        <v>133000</v>
      </c>
      <c r="L372" s="954">
        <v>0</v>
      </c>
      <c r="M372" s="954">
        <v>0</v>
      </c>
      <c r="N372" s="962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16">
        <v>32504000</v>
      </c>
      <c r="F373" s="954">
        <v>0</v>
      </c>
      <c r="G373" s="954"/>
      <c r="H373" s="954">
        <v>62311</v>
      </c>
      <c r="I373" s="954">
        <v>31332689</v>
      </c>
      <c r="J373" s="1015"/>
      <c r="K373" s="954">
        <v>1109000</v>
      </c>
      <c r="L373" s="954">
        <v>0</v>
      </c>
      <c r="M373" s="954">
        <v>0</v>
      </c>
      <c r="N373" s="962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16">
        <v>24256156.369999994</v>
      </c>
      <c r="F374" s="954">
        <v>0</v>
      </c>
      <c r="G374" s="954"/>
      <c r="H374" s="954">
        <v>54878.47</v>
      </c>
      <c r="I374" s="954">
        <v>23527099.089999996</v>
      </c>
      <c r="J374" s="1015"/>
      <c r="K374" s="954">
        <v>674178.81</v>
      </c>
      <c r="L374" s="954">
        <v>0</v>
      </c>
      <c r="M374" s="954">
        <v>0</v>
      </c>
      <c r="N374" s="962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67">
        <v>0.77086875897794427</v>
      </c>
      <c r="F375" s="167">
        <v>0</v>
      </c>
      <c r="G375" s="167"/>
      <c r="H375" s="167">
        <v>3.2281452941176472</v>
      </c>
      <c r="I375" s="167">
        <v>0.75128046653467861</v>
      </c>
      <c r="J375" s="167"/>
      <c r="K375" s="167">
        <v>5.0690136090225568</v>
      </c>
      <c r="L375" s="167">
        <v>0</v>
      </c>
      <c r="M375" s="167">
        <v>0</v>
      </c>
      <c r="N375" s="265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68">
        <v>0.74625142659364985</v>
      </c>
      <c r="F376" s="168">
        <v>0</v>
      </c>
      <c r="G376" s="168"/>
      <c r="H376" s="168">
        <v>0.88071881369260641</v>
      </c>
      <c r="I376" s="168">
        <v>0.75088030554926188</v>
      </c>
      <c r="J376" s="168"/>
      <c r="K376" s="168">
        <v>0.60791596934174941</v>
      </c>
      <c r="L376" s="168">
        <v>0</v>
      </c>
      <c r="M376" s="168">
        <v>0</v>
      </c>
      <c r="N376" s="266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16">
        <v>128837000</v>
      </c>
      <c r="F377" s="954">
        <v>0</v>
      </c>
      <c r="G377" s="960"/>
      <c r="H377" s="954">
        <v>250000</v>
      </c>
      <c r="I377" s="954">
        <v>100805000</v>
      </c>
      <c r="J377" s="1015"/>
      <c r="K377" s="954">
        <v>13535000</v>
      </c>
      <c r="L377" s="954">
        <v>0</v>
      </c>
      <c r="M377" s="954">
        <v>0</v>
      </c>
      <c r="N377" s="962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16">
        <v>129026949.73000002</v>
      </c>
      <c r="F378" s="954">
        <v>0</v>
      </c>
      <c r="G378" s="954"/>
      <c r="H378" s="954">
        <v>250000</v>
      </c>
      <c r="I378" s="954">
        <v>102564949.73000002</v>
      </c>
      <c r="J378" s="1015"/>
      <c r="K378" s="954">
        <v>11965000</v>
      </c>
      <c r="L378" s="954">
        <v>0</v>
      </c>
      <c r="M378" s="954">
        <v>0</v>
      </c>
      <c r="N378" s="962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16">
        <v>82426649.069999993</v>
      </c>
      <c r="F379" s="954">
        <v>0</v>
      </c>
      <c r="G379" s="954"/>
      <c r="H379" s="954">
        <v>123339.33</v>
      </c>
      <c r="I379" s="954">
        <v>76327625.299999982</v>
      </c>
      <c r="J379" s="1015"/>
      <c r="K379" s="954">
        <v>132208.65</v>
      </c>
      <c r="L379" s="954">
        <v>0</v>
      </c>
      <c r="M379" s="954">
        <v>0</v>
      </c>
      <c r="N379" s="962">
        <v>5843475.7899999991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67">
        <v>0.6397746693108346</v>
      </c>
      <c r="F380" s="167">
        <v>0</v>
      </c>
      <c r="G380" s="167"/>
      <c r="H380" s="167">
        <v>0.49335731999999999</v>
      </c>
      <c r="I380" s="167">
        <v>0.7571809463816277</v>
      </c>
      <c r="J380" s="167"/>
      <c r="K380" s="167">
        <v>9.7679091244920573E-3</v>
      </c>
      <c r="L380" s="167">
        <v>0</v>
      </c>
      <c r="M380" s="167">
        <v>0</v>
      </c>
      <c r="N380" s="265">
        <v>0.41015482487541233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68">
        <v>0.63883281161404526</v>
      </c>
      <c r="F381" s="168">
        <v>0</v>
      </c>
      <c r="G381" s="168"/>
      <c r="H381" s="168">
        <v>0.49335731999999999</v>
      </c>
      <c r="I381" s="168">
        <v>0.74418819977907447</v>
      </c>
      <c r="J381" s="168"/>
      <c r="K381" s="168">
        <v>1.1049615545340577E-2</v>
      </c>
      <c r="L381" s="168">
        <v>0</v>
      </c>
      <c r="M381" s="168">
        <v>0</v>
      </c>
      <c r="N381" s="266">
        <v>0.41015482487541233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17">
        <v>26000000000</v>
      </c>
      <c r="F382" s="954">
        <v>0</v>
      </c>
      <c r="G382" s="960"/>
      <c r="H382" s="954">
        <v>0</v>
      </c>
      <c r="I382" s="954">
        <v>0</v>
      </c>
      <c r="J382" s="1015"/>
      <c r="K382" s="954">
        <v>0</v>
      </c>
      <c r="L382" s="954">
        <v>26000000000</v>
      </c>
      <c r="M382" s="954">
        <v>0</v>
      </c>
      <c r="N382" s="962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16">
        <v>26000000000</v>
      </c>
      <c r="F383" s="954">
        <v>0</v>
      </c>
      <c r="G383" s="954"/>
      <c r="H383" s="954">
        <v>0</v>
      </c>
      <c r="I383" s="954">
        <v>0</v>
      </c>
      <c r="J383" s="1015"/>
      <c r="K383" s="954">
        <v>0</v>
      </c>
      <c r="L383" s="954">
        <v>26000000000</v>
      </c>
      <c r="M383" s="954">
        <v>0</v>
      </c>
      <c r="N383" s="962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16">
        <v>22639982301.680004</v>
      </c>
      <c r="F384" s="954">
        <v>0</v>
      </c>
      <c r="G384" s="954"/>
      <c r="H384" s="954">
        <v>0</v>
      </c>
      <c r="I384" s="954">
        <v>0</v>
      </c>
      <c r="J384" s="1015"/>
      <c r="K384" s="954">
        <v>0</v>
      </c>
      <c r="L384" s="954">
        <v>22639982301.680004</v>
      </c>
      <c r="M384" s="954">
        <v>0</v>
      </c>
      <c r="N384" s="962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67">
        <v>0.87076855006461551</v>
      </c>
      <c r="F385" s="167">
        <v>0</v>
      </c>
      <c r="G385" s="167"/>
      <c r="H385" s="167">
        <v>0</v>
      </c>
      <c r="I385" s="167">
        <v>0</v>
      </c>
      <c r="J385" s="167"/>
      <c r="K385" s="167">
        <v>0</v>
      </c>
      <c r="L385" s="167">
        <v>0.87076855006461551</v>
      </c>
      <c r="M385" s="167">
        <v>0</v>
      </c>
      <c r="N385" s="265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68">
        <v>0.87076855006461551</v>
      </c>
      <c r="F386" s="168">
        <v>0</v>
      </c>
      <c r="G386" s="168"/>
      <c r="H386" s="168">
        <v>0</v>
      </c>
      <c r="I386" s="168">
        <v>0</v>
      </c>
      <c r="J386" s="168"/>
      <c r="K386" s="168">
        <v>0</v>
      </c>
      <c r="L386" s="168">
        <v>0.87076855006461551</v>
      </c>
      <c r="M386" s="168">
        <v>0</v>
      </c>
      <c r="N386" s="266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16">
        <v>136775000</v>
      </c>
      <c r="F387" s="954">
        <v>0</v>
      </c>
      <c r="G387" s="960"/>
      <c r="H387" s="954">
        <v>146000</v>
      </c>
      <c r="I387" s="954">
        <v>135281000</v>
      </c>
      <c r="J387" s="1015"/>
      <c r="K387" s="954">
        <v>1251000</v>
      </c>
      <c r="L387" s="954">
        <v>0</v>
      </c>
      <c r="M387" s="954">
        <v>0</v>
      </c>
      <c r="N387" s="962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16">
        <v>136818650</v>
      </c>
      <c r="F388" s="954">
        <v>0</v>
      </c>
      <c r="G388" s="954"/>
      <c r="H388" s="954">
        <v>212772</v>
      </c>
      <c r="I388" s="954">
        <v>134506765</v>
      </c>
      <c r="J388" s="1015"/>
      <c r="K388" s="954">
        <v>1953032</v>
      </c>
      <c r="L388" s="954">
        <v>0</v>
      </c>
      <c r="M388" s="954">
        <v>0</v>
      </c>
      <c r="N388" s="962">
        <v>146081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16">
        <v>107359661.18000001</v>
      </c>
      <c r="F389" s="954">
        <v>0</v>
      </c>
      <c r="G389" s="954"/>
      <c r="H389" s="954">
        <v>153559.51999999999</v>
      </c>
      <c r="I389" s="954">
        <v>106046533.54000001</v>
      </c>
      <c r="J389" s="1015"/>
      <c r="K389" s="954">
        <v>1033475.28</v>
      </c>
      <c r="L389" s="954">
        <v>0</v>
      </c>
      <c r="M389" s="954">
        <v>0</v>
      </c>
      <c r="N389" s="962">
        <v>126092.84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67">
        <v>0.78493629084262484</v>
      </c>
      <c r="F390" s="167">
        <v>0</v>
      </c>
      <c r="G390" s="167"/>
      <c r="H390" s="167">
        <v>1.0517775342465752</v>
      </c>
      <c r="I390" s="167">
        <v>0.78389820846977776</v>
      </c>
      <c r="J390" s="167"/>
      <c r="K390" s="167">
        <v>0.82611932853717029</v>
      </c>
      <c r="L390" s="167">
        <v>0</v>
      </c>
      <c r="M390" s="167">
        <v>0</v>
      </c>
      <c r="N390" s="265">
        <v>1.2999261855670103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68">
        <v>0.78468586833739407</v>
      </c>
      <c r="F391" s="168">
        <v>0</v>
      </c>
      <c r="G391" s="168"/>
      <c r="H391" s="168">
        <v>0.72170924745737219</v>
      </c>
      <c r="I391" s="168">
        <v>0.78841040850250177</v>
      </c>
      <c r="J391" s="168"/>
      <c r="K391" s="168">
        <v>0.52916454005873947</v>
      </c>
      <c r="L391" s="168">
        <v>0</v>
      </c>
      <c r="M391" s="168">
        <v>0</v>
      </c>
      <c r="N391" s="266">
        <v>0.86317070666274187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16">
        <v>600000000</v>
      </c>
      <c r="F392" s="954">
        <v>0</v>
      </c>
      <c r="G392" s="960"/>
      <c r="H392" s="954">
        <v>0</v>
      </c>
      <c r="I392" s="954">
        <v>600000000</v>
      </c>
      <c r="J392" s="1015"/>
      <c r="K392" s="954">
        <v>0</v>
      </c>
      <c r="L392" s="954">
        <v>0</v>
      </c>
      <c r="M392" s="954">
        <v>0</v>
      </c>
      <c r="N392" s="962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16">
        <v>252786468.99000001</v>
      </c>
      <c r="F393" s="954">
        <v>0</v>
      </c>
      <c r="G393" s="954"/>
      <c r="H393" s="954">
        <v>0</v>
      </c>
      <c r="I393" s="954">
        <v>252786468.99000001</v>
      </c>
      <c r="J393" s="1015"/>
      <c r="K393" s="954">
        <v>0</v>
      </c>
      <c r="L393" s="954">
        <v>0</v>
      </c>
      <c r="M393" s="954">
        <v>0</v>
      </c>
      <c r="N393" s="962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16">
        <v>0</v>
      </c>
      <c r="F394" s="954">
        <v>0</v>
      </c>
      <c r="G394" s="954"/>
      <c r="H394" s="954">
        <v>0</v>
      </c>
      <c r="I394" s="954">
        <v>0</v>
      </c>
      <c r="J394" s="1015"/>
      <c r="K394" s="954">
        <v>0</v>
      </c>
      <c r="L394" s="954">
        <v>0</v>
      </c>
      <c r="M394" s="954">
        <v>0</v>
      </c>
      <c r="N394" s="962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67">
        <v>0</v>
      </c>
      <c r="F395" s="167">
        <v>0</v>
      </c>
      <c r="G395" s="167"/>
      <c r="H395" s="167">
        <v>0</v>
      </c>
      <c r="I395" s="167">
        <v>0</v>
      </c>
      <c r="J395" s="167"/>
      <c r="K395" s="167">
        <v>0</v>
      </c>
      <c r="L395" s="167">
        <v>0</v>
      </c>
      <c r="M395" s="167">
        <v>0</v>
      </c>
      <c r="N395" s="265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68">
        <v>0</v>
      </c>
      <c r="F396" s="168">
        <v>0</v>
      </c>
      <c r="G396" s="168"/>
      <c r="H396" s="168">
        <v>0</v>
      </c>
      <c r="I396" s="168">
        <v>0</v>
      </c>
      <c r="J396" s="168"/>
      <c r="K396" s="168">
        <v>0</v>
      </c>
      <c r="L396" s="168">
        <v>0</v>
      </c>
      <c r="M396" s="168">
        <v>0</v>
      </c>
      <c r="N396" s="266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16">
        <v>82128232000</v>
      </c>
      <c r="F397" s="954">
        <v>78128232000</v>
      </c>
      <c r="G397" s="960"/>
      <c r="H397" s="954">
        <v>0</v>
      </c>
      <c r="I397" s="954">
        <v>0</v>
      </c>
      <c r="J397" s="1015"/>
      <c r="K397" s="954">
        <v>4000000000</v>
      </c>
      <c r="L397" s="954">
        <v>0</v>
      </c>
      <c r="M397" s="954">
        <v>0</v>
      </c>
      <c r="N397" s="962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16">
        <v>82315232000</v>
      </c>
      <c r="F398" s="954">
        <v>78029127910</v>
      </c>
      <c r="H398" s="954">
        <v>0</v>
      </c>
      <c r="I398" s="954">
        <v>0</v>
      </c>
      <c r="J398" s="1015"/>
      <c r="K398" s="954">
        <v>4286104090</v>
      </c>
      <c r="L398" s="954">
        <v>0</v>
      </c>
      <c r="M398" s="954">
        <v>0</v>
      </c>
      <c r="N398" s="962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16">
        <v>62893368548</v>
      </c>
      <c r="F399" s="954">
        <v>62607264458</v>
      </c>
      <c r="G399" s="1002" t="s">
        <v>709</v>
      </c>
      <c r="H399" s="954">
        <v>0</v>
      </c>
      <c r="I399" s="1168">
        <v>0</v>
      </c>
      <c r="J399" s="1015"/>
      <c r="K399" s="954">
        <v>286104090</v>
      </c>
      <c r="L399" s="954">
        <v>0</v>
      </c>
      <c r="M399" s="954">
        <v>0</v>
      </c>
      <c r="N399" s="962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67">
        <v>0.76579474580677687</v>
      </c>
      <c r="F400" s="167">
        <v>0.80133983395400521</v>
      </c>
      <c r="G400" s="167"/>
      <c r="H400" s="167">
        <v>0</v>
      </c>
      <c r="I400" s="167">
        <v>0</v>
      </c>
      <c r="J400" s="167"/>
      <c r="K400" s="167">
        <v>7.1526022499999994E-2</v>
      </c>
      <c r="L400" s="167">
        <v>0</v>
      </c>
      <c r="M400" s="167">
        <v>0</v>
      </c>
      <c r="N400" s="265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68">
        <v>0.76405504813495517</v>
      </c>
      <c r="F401" s="168">
        <v>0.8023576084332531</v>
      </c>
      <c r="G401" s="168"/>
      <c r="H401" s="168">
        <v>0</v>
      </c>
      <c r="I401" s="168">
        <v>0</v>
      </c>
      <c r="J401" s="168"/>
      <c r="K401" s="168">
        <v>6.6751549657301956E-2</v>
      </c>
      <c r="L401" s="168">
        <v>0</v>
      </c>
      <c r="M401" s="168">
        <v>0</v>
      </c>
      <c r="N401" s="266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16">
        <v>32553197000</v>
      </c>
      <c r="F402" s="954">
        <v>15883878000</v>
      </c>
      <c r="G402" s="960"/>
      <c r="H402" s="954">
        <v>1287083000</v>
      </c>
      <c r="I402" s="954">
        <v>5162784000</v>
      </c>
      <c r="J402" s="1015"/>
      <c r="K402" s="954">
        <v>1746718000</v>
      </c>
      <c r="L402" s="954">
        <v>0</v>
      </c>
      <c r="M402" s="954">
        <v>2972209000</v>
      </c>
      <c r="N402" s="962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16">
        <v>6603234936.75</v>
      </c>
      <c r="F403" s="954">
        <v>1256441415.3699999</v>
      </c>
      <c r="G403" s="954"/>
      <c r="H403" s="954">
        <v>323655600</v>
      </c>
      <c r="I403" s="954">
        <v>1658313647.3099999</v>
      </c>
      <c r="J403" s="1015"/>
      <c r="K403" s="954">
        <v>599033737.95000005</v>
      </c>
      <c r="L403" s="954">
        <v>0</v>
      </c>
      <c r="M403" s="954">
        <v>672209000</v>
      </c>
      <c r="N403" s="962">
        <v>2093581536.1199999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16">
        <v>0</v>
      </c>
      <c r="F404" s="954">
        <v>0</v>
      </c>
      <c r="G404" s="954"/>
      <c r="H404" s="954">
        <v>0</v>
      </c>
      <c r="I404" s="954">
        <v>0</v>
      </c>
      <c r="J404" s="1015"/>
      <c r="K404" s="954">
        <v>0</v>
      </c>
      <c r="L404" s="954">
        <v>0</v>
      </c>
      <c r="M404" s="954">
        <v>0</v>
      </c>
      <c r="N404" s="962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67">
        <v>0</v>
      </c>
      <c r="F405" s="167">
        <v>0</v>
      </c>
      <c r="G405" s="167"/>
      <c r="H405" s="167">
        <v>0</v>
      </c>
      <c r="I405" s="167">
        <v>0</v>
      </c>
      <c r="J405" s="167"/>
      <c r="K405" s="167">
        <v>0</v>
      </c>
      <c r="L405" s="167">
        <v>0</v>
      </c>
      <c r="M405" s="167">
        <v>0</v>
      </c>
      <c r="N405" s="265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68">
        <v>0</v>
      </c>
      <c r="F406" s="168">
        <v>0</v>
      </c>
      <c r="G406" s="168"/>
      <c r="H406" s="168">
        <v>0</v>
      </c>
      <c r="I406" s="168">
        <v>0</v>
      </c>
      <c r="J406" s="168"/>
      <c r="K406" s="168">
        <v>0</v>
      </c>
      <c r="L406" s="168">
        <v>0</v>
      </c>
      <c r="M406" s="168">
        <v>0</v>
      </c>
      <c r="N406" s="266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16">
        <v>29092043000</v>
      </c>
      <c r="F407" s="954">
        <v>0</v>
      </c>
      <c r="G407" s="960"/>
      <c r="H407" s="954">
        <v>0</v>
      </c>
      <c r="I407" s="954">
        <v>0</v>
      </c>
      <c r="J407" s="1015"/>
      <c r="K407" s="954">
        <v>0</v>
      </c>
      <c r="L407" s="954">
        <v>0</v>
      </c>
      <c r="M407" s="954">
        <v>29092043000</v>
      </c>
      <c r="N407" s="962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16">
        <v>31392043000</v>
      </c>
      <c r="F408" s="954">
        <v>0</v>
      </c>
      <c r="G408" s="954"/>
      <c r="H408" s="954">
        <v>0</v>
      </c>
      <c r="I408" s="954">
        <v>0</v>
      </c>
      <c r="J408" s="1015"/>
      <c r="K408" s="954">
        <v>0</v>
      </c>
      <c r="L408" s="954">
        <v>0</v>
      </c>
      <c r="M408" s="954">
        <v>31392043000</v>
      </c>
      <c r="N408" s="962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16">
        <v>23734197891.699997</v>
      </c>
      <c r="F409" s="954">
        <v>0</v>
      </c>
      <c r="G409" s="954"/>
      <c r="H409" s="954">
        <v>0</v>
      </c>
      <c r="I409" s="954">
        <v>0</v>
      </c>
      <c r="J409" s="1015"/>
      <c r="K409" s="954">
        <v>0</v>
      </c>
      <c r="L409" s="954">
        <v>0</v>
      </c>
      <c r="M409" s="954">
        <v>23734197891.699997</v>
      </c>
      <c r="N409" s="962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67">
        <v>0.81583125295463077</v>
      </c>
      <c r="F410" s="167">
        <v>0</v>
      </c>
      <c r="G410" s="167"/>
      <c r="H410" s="167">
        <v>0</v>
      </c>
      <c r="I410" s="167">
        <v>0</v>
      </c>
      <c r="J410" s="167"/>
      <c r="K410" s="167">
        <v>0</v>
      </c>
      <c r="L410" s="167">
        <v>0</v>
      </c>
      <c r="M410" s="167">
        <v>0.81583125295463077</v>
      </c>
      <c r="N410" s="265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67">
        <v>0.75605776571152117</v>
      </c>
      <c r="F411" s="168">
        <v>0</v>
      </c>
      <c r="G411" s="168"/>
      <c r="H411" s="168">
        <v>0</v>
      </c>
      <c r="I411" s="168">
        <v>0</v>
      </c>
      <c r="J411" s="168"/>
      <c r="K411" s="168">
        <v>0</v>
      </c>
      <c r="L411" s="168">
        <v>0</v>
      </c>
      <c r="M411" s="168">
        <v>0.75605776571152117</v>
      </c>
      <c r="N411" s="266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17">
        <v>73582359000</v>
      </c>
      <c r="F412" s="954">
        <v>67020382000</v>
      </c>
      <c r="G412" s="960"/>
      <c r="H412" s="954">
        <v>30200000</v>
      </c>
      <c r="I412" s="954">
        <v>5836405000</v>
      </c>
      <c r="J412" s="1015"/>
      <c r="K412" s="954">
        <v>410754000</v>
      </c>
      <c r="L412" s="954">
        <v>0</v>
      </c>
      <c r="M412" s="954">
        <v>0</v>
      </c>
      <c r="N412" s="962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16">
        <v>80071809506.450012</v>
      </c>
      <c r="F413" s="954">
        <v>71606188806.480011</v>
      </c>
      <c r="G413" s="954"/>
      <c r="H413" s="954">
        <v>56847665.459999993</v>
      </c>
      <c r="I413" s="954">
        <v>7021488551.7699995</v>
      </c>
      <c r="J413" s="1015"/>
      <c r="K413" s="954">
        <v>1017123213.45</v>
      </c>
      <c r="L413" s="954">
        <v>0</v>
      </c>
      <c r="M413" s="954">
        <v>0</v>
      </c>
      <c r="N413" s="962">
        <v>370161269.28999996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16">
        <v>64730485422.11998</v>
      </c>
      <c r="F414" s="954">
        <v>59186489740.309975</v>
      </c>
      <c r="G414" s="954"/>
      <c r="H414" s="954">
        <v>38839316.160000011</v>
      </c>
      <c r="I414" s="954">
        <v>4991651271.2900009</v>
      </c>
      <c r="J414" s="1015"/>
      <c r="K414" s="954">
        <v>287574827.36000007</v>
      </c>
      <c r="L414" s="954">
        <v>0</v>
      </c>
      <c r="M414" s="954">
        <v>0</v>
      </c>
      <c r="N414" s="962">
        <v>225930267.00000015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67">
        <v>0.87970114442946823</v>
      </c>
      <c r="F415" s="167">
        <v>0.88311179336921675</v>
      </c>
      <c r="G415" s="167"/>
      <c r="H415" s="167">
        <v>1.2860700715231792</v>
      </c>
      <c r="I415" s="167">
        <v>0.85526129034739717</v>
      </c>
      <c r="J415" s="167"/>
      <c r="K415" s="167">
        <v>0.70011449032754414</v>
      </c>
      <c r="L415" s="167">
        <v>0</v>
      </c>
      <c r="M415" s="167">
        <v>0</v>
      </c>
      <c r="N415" s="265">
        <v>0.79380175182174051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68">
        <v>0.80840542784168945</v>
      </c>
      <c r="F416" s="168">
        <v>0.82655550765681707</v>
      </c>
      <c r="G416" s="168"/>
      <c r="H416" s="168">
        <v>0.68321743462497531</v>
      </c>
      <c r="I416" s="168">
        <v>0.71091069001767282</v>
      </c>
      <c r="J416" s="168"/>
      <c r="K416" s="168">
        <v>0.28273352093161791</v>
      </c>
      <c r="L416" s="168">
        <v>0</v>
      </c>
      <c r="M416" s="168">
        <v>0</v>
      </c>
      <c r="N416" s="266">
        <v>0.61035631154321779</v>
      </c>
    </row>
    <row r="417" spans="1:14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16">
        <v>145837000</v>
      </c>
      <c r="F417" s="954">
        <v>0</v>
      </c>
      <c r="G417" s="960"/>
      <c r="H417" s="954">
        <v>132000</v>
      </c>
      <c r="I417" s="954">
        <v>143966000</v>
      </c>
      <c r="J417" s="1015"/>
      <c r="K417" s="954">
        <v>1739000</v>
      </c>
      <c r="L417" s="954">
        <v>0</v>
      </c>
      <c r="M417" s="954">
        <v>0</v>
      </c>
      <c r="N417" s="962">
        <v>0</v>
      </c>
    </row>
    <row r="418" spans="1:14" ht="17.25" customHeight="1">
      <c r="A418" s="56"/>
      <c r="B418" s="52"/>
      <c r="C418" s="53" t="s">
        <v>220</v>
      </c>
      <c r="D418" s="62" t="s">
        <v>42</v>
      </c>
      <c r="E418" s="616">
        <v>150109109.30999994</v>
      </c>
      <c r="F418" s="954">
        <v>0</v>
      </c>
      <c r="G418" s="954"/>
      <c r="H418" s="954">
        <v>180644.94</v>
      </c>
      <c r="I418" s="954">
        <v>148279272.92999995</v>
      </c>
      <c r="J418" s="1015"/>
      <c r="K418" s="954">
        <v>1649191.44</v>
      </c>
      <c r="L418" s="954">
        <v>0</v>
      </c>
      <c r="M418" s="954">
        <v>0</v>
      </c>
      <c r="N418" s="962">
        <v>0</v>
      </c>
    </row>
    <row r="419" spans="1:14" ht="18" customHeight="1">
      <c r="A419" s="56"/>
      <c r="B419" s="52"/>
      <c r="C419" s="53" t="s">
        <v>4</v>
      </c>
      <c r="D419" s="62" t="s">
        <v>43</v>
      </c>
      <c r="E419" s="616">
        <v>115323290.16999991</v>
      </c>
      <c r="F419" s="954">
        <v>0</v>
      </c>
      <c r="G419" s="954"/>
      <c r="H419" s="954">
        <v>100566.55999999998</v>
      </c>
      <c r="I419" s="954">
        <v>114655401.88999991</v>
      </c>
      <c r="J419" s="1015"/>
      <c r="K419" s="954">
        <v>567321.72000000009</v>
      </c>
      <c r="L419" s="954">
        <v>0</v>
      </c>
      <c r="M419" s="954">
        <v>0</v>
      </c>
      <c r="N419" s="962">
        <v>0</v>
      </c>
    </row>
    <row r="420" spans="1:14" ht="18.399999999999999" customHeight="1">
      <c r="A420" s="56"/>
      <c r="B420" s="52"/>
      <c r="C420" s="53" t="s">
        <v>4</v>
      </c>
      <c r="D420" s="62" t="s">
        <v>44</v>
      </c>
      <c r="E420" s="167">
        <v>0.79076839327468273</v>
      </c>
      <c r="F420" s="167">
        <v>0</v>
      </c>
      <c r="G420" s="167"/>
      <c r="H420" s="167">
        <v>0.76186787878787865</v>
      </c>
      <c r="I420" s="167">
        <v>0.79640610901184938</v>
      </c>
      <c r="J420" s="167"/>
      <c r="K420" s="167">
        <v>0.32623445658424388</v>
      </c>
      <c r="L420" s="167">
        <v>0</v>
      </c>
      <c r="M420" s="167">
        <v>0</v>
      </c>
      <c r="N420" s="265">
        <v>0</v>
      </c>
    </row>
    <row r="421" spans="1:14" ht="18.399999999999999" customHeight="1">
      <c r="A421" s="58"/>
      <c r="B421" s="59"/>
      <c r="C421" s="60" t="s">
        <v>4</v>
      </c>
      <c r="D421" s="64" t="s">
        <v>45</v>
      </c>
      <c r="E421" s="168">
        <v>0.76826310341924953</v>
      </c>
      <c r="F421" s="168">
        <v>0</v>
      </c>
      <c r="G421" s="168"/>
      <c r="H421" s="168">
        <v>0.55670842482496319</v>
      </c>
      <c r="I421" s="168">
        <v>0.77323957438155722</v>
      </c>
      <c r="J421" s="168"/>
      <c r="K421" s="168">
        <v>0.34399991792341594</v>
      </c>
      <c r="L421" s="168">
        <v>0</v>
      </c>
      <c r="M421" s="168">
        <v>0</v>
      </c>
      <c r="N421" s="266">
        <v>0</v>
      </c>
    </row>
    <row r="422" spans="1:14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16">
        <v>3153986000</v>
      </c>
      <c r="F422" s="954">
        <v>0</v>
      </c>
      <c r="G422" s="960"/>
      <c r="H422" s="954">
        <v>393633000</v>
      </c>
      <c r="I422" s="954">
        <v>2577499000</v>
      </c>
      <c r="J422" s="1015"/>
      <c r="K422" s="954">
        <v>177372000</v>
      </c>
      <c r="L422" s="954">
        <v>0</v>
      </c>
      <c r="M422" s="954">
        <v>0</v>
      </c>
      <c r="N422" s="962">
        <v>5482000</v>
      </c>
    </row>
    <row r="423" spans="1:14" ht="18" customHeight="1">
      <c r="A423" s="56"/>
      <c r="B423" s="52"/>
      <c r="C423" s="53" t="s">
        <v>223</v>
      </c>
      <c r="D423" s="62" t="s">
        <v>42</v>
      </c>
      <c r="E423" s="616">
        <v>3155989674</v>
      </c>
      <c r="F423" s="954">
        <v>0</v>
      </c>
      <c r="G423" s="954"/>
      <c r="H423" s="954">
        <v>394036383</v>
      </c>
      <c r="I423" s="954">
        <v>2578097027</v>
      </c>
      <c r="J423" s="1015"/>
      <c r="K423" s="954">
        <v>177372000</v>
      </c>
      <c r="L423" s="954">
        <v>0</v>
      </c>
      <c r="M423" s="954">
        <v>0</v>
      </c>
      <c r="N423" s="962">
        <v>6484264</v>
      </c>
    </row>
    <row r="424" spans="1:14" ht="18" customHeight="1">
      <c r="A424" s="56"/>
      <c r="B424" s="52"/>
      <c r="C424" s="53" t="s">
        <v>4</v>
      </c>
      <c r="D424" s="62" t="s">
        <v>43</v>
      </c>
      <c r="E424" s="616">
        <v>2405875892.9000006</v>
      </c>
      <c r="F424" s="954">
        <v>0</v>
      </c>
      <c r="G424" s="954"/>
      <c r="H424" s="954">
        <v>323459736.90000004</v>
      </c>
      <c r="I424" s="954">
        <v>2029484745.9700003</v>
      </c>
      <c r="J424" s="1015"/>
      <c r="K424" s="954">
        <v>48313260.07</v>
      </c>
      <c r="L424" s="954">
        <v>0</v>
      </c>
      <c r="M424" s="954">
        <v>0</v>
      </c>
      <c r="N424" s="962">
        <v>4618149.96</v>
      </c>
    </row>
    <row r="425" spans="1:14" ht="18" customHeight="1">
      <c r="A425" s="56"/>
      <c r="B425" s="52"/>
      <c r="C425" s="53" t="s">
        <v>4</v>
      </c>
      <c r="D425" s="62" t="s">
        <v>44</v>
      </c>
      <c r="E425" s="167">
        <v>0.76280487386437368</v>
      </c>
      <c r="F425" s="167">
        <v>0</v>
      </c>
      <c r="G425" s="167"/>
      <c r="H425" s="167">
        <v>0.82172921706259394</v>
      </c>
      <c r="I425" s="167">
        <v>0.78738526997294678</v>
      </c>
      <c r="J425" s="167"/>
      <c r="K425" s="167">
        <v>0.27238380392621159</v>
      </c>
      <c r="L425" s="167">
        <v>0</v>
      </c>
      <c r="M425" s="167">
        <v>0</v>
      </c>
      <c r="N425" s="265">
        <v>0.84242064210142287</v>
      </c>
    </row>
    <row r="426" spans="1:14" ht="18.399999999999999" customHeight="1">
      <c r="A426" s="58"/>
      <c r="B426" s="59"/>
      <c r="C426" s="60" t="s">
        <v>4</v>
      </c>
      <c r="D426" s="61" t="s">
        <v>45</v>
      </c>
      <c r="E426" s="267">
        <v>0.7623205844811014</v>
      </c>
      <c r="F426" s="168">
        <v>0</v>
      </c>
      <c r="G426" s="168"/>
      <c r="H426" s="168">
        <v>0.82088799627419184</v>
      </c>
      <c r="I426" s="168">
        <v>0.78720262453876999</v>
      </c>
      <c r="J426" s="168"/>
      <c r="K426" s="168">
        <v>0.27238380392621159</v>
      </c>
      <c r="L426" s="168">
        <v>0</v>
      </c>
      <c r="M426" s="168">
        <v>0</v>
      </c>
      <c r="N426" s="266">
        <v>0.71220881197927788</v>
      </c>
    </row>
    <row r="427" spans="1:14" s="606" customFormat="1" ht="18" customHeight="1">
      <c r="A427" s="51" t="s">
        <v>743</v>
      </c>
      <c r="B427" s="52" t="s">
        <v>47</v>
      </c>
      <c r="C427" s="1045" t="s">
        <v>738</v>
      </c>
      <c r="D427" s="62" t="s">
        <v>41</v>
      </c>
      <c r="E427" s="616">
        <v>172000</v>
      </c>
      <c r="F427" s="1015">
        <v>0</v>
      </c>
      <c r="G427" s="960"/>
      <c r="H427" s="1015">
        <v>0</v>
      </c>
      <c r="I427" s="1015">
        <v>172000</v>
      </c>
      <c r="J427" s="1015"/>
      <c r="K427" s="1015">
        <v>0</v>
      </c>
      <c r="L427" s="1015">
        <v>0</v>
      </c>
      <c r="M427" s="1015">
        <v>0</v>
      </c>
      <c r="N427" s="1018">
        <v>0</v>
      </c>
    </row>
    <row r="428" spans="1:14" ht="18" customHeight="1">
      <c r="A428" s="56"/>
      <c r="B428" s="52"/>
      <c r="C428" s="1045" t="s">
        <v>739</v>
      </c>
      <c r="D428" s="62" t="s">
        <v>42</v>
      </c>
      <c r="E428" s="616">
        <v>10943500</v>
      </c>
      <c r="F428" s="1015">
        <v>0</v>
      </c>
      <c r="G428" s="1015"/>
      <c r="H428" s="1015">
        <v>15000</v>
      </c>
      <c r="I428" s="1015">
        <v>9428500</v>
      </c>
      <c r="J428" s="1015"/>
      <c r="K428" s="1015">
        <v>1500000</v>
      </c>
      <c r="L428" s="1015">
        <v>0</v>
      </c>
      <c r="M428" s="1015">
        <v>0</v>
      </c>
      <c r="N428" s="1018">
        <v>0</v>
      </c>
    </row>
    <row r="429" spans="1:14" ht="18" customHeight="1">
      <c r="A429" s="56"/>
      <c r="B429" s="52"/>
      <c r="C429" s="1045" t="s">
        <v>740</v>
      </c>
      <c r="D429" s="62" t="s">
        <v>43</v>
      </c>
      <c r="E429" s="616">
        <v>7062765.6200000001</v>
      </c>
      <c r="F429" s="1015">
        <v>0</v>
      </c>
      <c r="G429" s="1015"/>
      <c r="H429" s="1015">
        <v>0</v>
      </c>
      <c r="I429" s="1015">
        <v>7042630.5200000005</v>
      </c>
      <c r="J429" s="1015"/>
      <c r="K429" s="1015">
        <v>20135.099999999999</v>
      </c>
      <c r="L429" s="1015">
        <v>0</v>
      </c>
      <c r="M429" s="1015">
        <v>0</v>
      </c>
      <c r="N429" s="1018">
        <v>0</v>
      </c>
    </row>
    <row r="430" spans="1:14" ht="18" customHeight="1">
      <c r="A430" s="56"/>
      <c r="B430" s="52"/>
      <c r="C430" s="1045" t="s">
        <v>741</v>
      </c>
      <c r="D430" s="62" t="s">
        <v>44</v>
      </c>
      <c r="E430" s="167" t="s">
        <v>788</v>
      </c>
      <c r="F430" s="167">
        <v>0</v>
      </c>
      <c r="G430" s="167"/>
      <c r="H430" s="167">
        <v>0</v>
      </c>
      <c r="I430" s="167" t="s">
        <v>788</v>
      </c>
      <c r="J430" s="167"/>
      <c r="K430" s="167">
        <v>0</v>
      </c>
      <c r="L430" s="167">
        <v>0</v>
      </c>
      <c r="M430" s="167">
        <v>0</v>
      </c>
      <c r="N430" s="265">
        <v>0</v>
      </c>
    </row>
    <row r="431" spans="1:14" ht="18" customHeight="1">
      <c r="A431" s="58"/>
      <c r="B431" s="59"/>
      <c r="C431" s="1046" t="s">
        <v>742</v>
      </c>
      <c r="D431" s="61" t="s">
        <v>45</v>
      </c>
      <c r="E431" s="267">
        <v>0.64538453145702934</v>
      </c>
      <c r="F431" s="168">
        <v>0</v>
      </c>
      <c r="G431" s="168"/>
      <c r="H431" s="168">
        <v>0</v>
      </c>
      <c r="I431" s="168">
        <v>0.74695131993424202</v>
      </c>
      <c r="J431" s="168"/>
      <c r="K431" s="168">
        <v>1.3423399999999999E-2</v>
      </c>
      <c r="L431" s="168">
        <v>0</v>
      </c>
      <c r="M431" s="168">
        <v>0</v>
      </c>
      <c r="N431" s="266">
        <v>0</v>
      </c>
    </row>
    <row r="432" spans="1:14" ht="16.5">
      <c r="A432" s="1530" t="s">
        <v>775</v>
      </c>
      <c r="B432" s="1531"/>
      <c r="C432" s="1531"/>
      <c r="D432" s="1532"/>
      <c r="E432" s="1532"/>
      <c r="F432" s="1532"/>
      <c r="G432" s="1007"/>
      <c r="H432" s="607"/>
      <c r="I432" s="607"/>
      <c r="J432" s="607"/>
      <c r="K432" s="607"/>
      <c r="L432" s="607"/>
      <c r="M432" s="607"/>
      <c r="N432" s="607"/>
    </row>
    <row r="433" spans="1:14" ht="18" customHeight="1">
      <c r="A433" s="1525" t="s">
        <v>737</v>
      </c>
      <c r="B433" s="1525"/>
      <c r="C433" s="1525"/>
      <c r="D433" s="1525"/>
      <c r="E433" s="1525"/>
      <c r="F433" s="1525"/>
      <c r="G433" s="1525"/>
      <c r="H433" s="1525"/>
      <c r="I433" s="1525"/>
      <c r="J433" s="1525"/>
      <c r="K433" s="1525"/>
      <c r="L433" s="1525"/>
      <c r="M433" s="1525"/>
      <c r="N433" s="1525"/>
    </row>
    <row r="442" spans="1:14">
      <c r="I442" s="1526"/>
      <c r="J442" s="1047"/>
    </row>
    <row r="443" spans="1:14">
      <c r="I443" s="1526"/>
      <c r="J443" s="1047"/>
    </row>
    <row r="445" spans="1:14">
      <c r="F445" s="1527" t="s">
        <v>4</v>
      </c>
      <c r="G445" s="814"/>
    </row>
    <row r="446" spans="1:14">
      <c r="F446" s="1527"/>
      <c r="G446" s="814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70" zoomScaleNormal="70" workbookViewId="0">
      <selection activeCell="K23" sqref="K23"/>
    </sheetView>
  </sheetViews>
  <sheetFormatPr defaultColWidth="16.28515625" defaultRowHeight="15"/>
  <cols>
    <col min="1" max="1" width="5.140625" style="824" customWidth="1"/>
    <col min="2" max="2" width="1.42578125" style="824" customWidth="1"/>
    <col min="3" max="3" width="42.5703125" style="824" bestFit="1" customWidth="1"/>
    <col min="4" max="4" width="3.7109375" style="824" customWidth="1"/>
    <col min="5" max="5" width="17.7109375" style="824" customWidth="1"/>
    <col min="6" max="11" width="14.7109375" style="824" customWidth="1"/>
    <col min="12" max="12" width="23" style="824" customWidth="1"/>
    <col min="13" max="16384" width="16.28515625" style="824"/>
  </cols>
  <sheetData>
    <row r="1" spans="1:12" ht="16.5" customHeight="1">
      <c r="A1" s="829" t="s">
        <v>429</v>
      </c>
      <c r="B1" s="829"/>
      <c r="C1" s="818"/>
      <c r="D1" s="818"/>
      <c r="E1" s="818"/>
      <c r="F1" s="818"/>
      <c r="G1" s="818"/>
      <c r="H1" s="818"/>
      <c r="I1" s="818"/>
      <c r="J1" s="818"/>
      <c r="K1" s="818"/>
      <c r="L1" s="818"/>
    </row>
    <row r="2" spans="1:12" ht="15" customHeight="1">
      <c r="A2" s="836" t="s">
        <v>430</v>
      </c>
      <c r="B2" s="836"/>
      <c r="C2" s="836"/>
      <c r="D2" s="836"/>
      <c r="E2" s="836"/>
      <c r="F2" s="836"/>
      <c r="G2" s="837"/>
      <c r="H2" s="837"/>
      <c r="I2" s="837"/>
      <c r="J2" s="837"/>
      <c r="K2" s="837"/>
      <c r="L2" s="837"/>
    </row>
    <row r="3" spans="1:12" ht="15" customHeight="1">
      <c r="A3" s="836"/>
      <c r="B3" s="836"/>
      <c r="C3" s="836"/>
      <c r="D3" s="836"/>
      <c r="E3" s="836"/>
      <c r="F3" s="836"/>
      <c r="G3" s="837"/>
      <c r="H3" s="837"/>
      <c r="I3" s="837"/>
      <c r="J3" s="837"/>
      <c r="K3" s="837"/>
      <c r="L3" s="837"/>
    </row>
    <row r="4" spans="1:12" ht="15.2" customHeight="1">
      <c r="A4" s="818"/>
      <c r="B4" s="838"/>
      <c r="C4" s="838"/>
      <c r="D4" s="818"/>
      <c r="E4" s="818"/>
      <c r="F4" s="818"/>
      <c r="G4" s="818"/>
      <c r="H4" s="818"/>
      <c r="I4" s="818"/>
      <c r="J4" s="829"/>
      <c r="K4" s="829"/>
      <c r="L4" s="839" t="s">
        <v>2</v>
      </c>
    </row>
    <row r="5" spans="1:12" ht="15.95" customHeight="1">
      <c r="A5" s="840" t="s">
        <v>4</v>
      </c>
      <c r="B5" s="841" t="s">
        <v>4</v>
      </c>
      <c r="C5" s="841" t="s">
        <v>3</v>
      </c>
      <c r="D5" s="842"/>
      <c r="E5" s="817" t="s">
        <v>4</v>
      </c>
      <c r="F5" s="830" t="s">
        <v>4</v>
      </c>
      <c r="G5" s="815" t="s">
        <v>4</v>
      </c>
      <c r="H5" s="816" t="s">
        <v>4</v>
      </c>
      <c r="I5" s="817" t="s">
        <v>4</v>
      </c>
      <c r="J5" s="816" t="s">
        <v>4</v>
      </c>
      <c r="K5" s="817" t="s">
        <v>4</v>
      </c>
      <c r="L5" s="817" t="s">
        <v>4</v>
      </c>
    </row>
    <row r="6" spans="1:12" ht="15.95" customHeight="1">
      <c r="A6" s="843"/>
      <c r="B6" s="844"/>
      <c r="C6" s="819" t="s">
        <v>730</v>
      </c>
      <c r="D6" s="844"/>
      <c r="E6" s="831"/>
      <c r="F6" s="832" t="s">
        <v>5</v>
      </c>
      <c r="G6" s="820" t="s">
        <v>6</v>
      </c>
      <c r="H6" s="821" t="s">
        <v>7</v>
      </c>
      <c r="I6" s="822" t="s">
        <v>7</v>
      </c>
      <c r="J6" s="821" t="s">
        <v>8</v>
      </c>
      <c r="K6" s="823" t="s">
        <v>9</v>
      </c>
      <c r="L6" s="822" t="s">
        <v>10</v>
      </c>
    </row>
    <row r="7" spans="1:12" ht="15.95" customHeight="1">
      <c r="A7" s="843" t="s">
        <v>4</v>
      </c>
      <c r="B7" s="844"/>
      <c r="C7" s="819" t="s">
        <v>11</v>
      </c>
      <c r="D7" s="818"/>
      <c r="E7" s="823" t="s">
        <v>12</v>
      </c>
      <c r="F7" s="832" t="s">
        <v>13</v>
      </c>
      <c r="G7" s="825" t="s">
        <v>14</v>
      </c>
      <c r="H7" s="821" t="s">
        <v>15</v>
      </c>
      <c r="I7" s="822" t="s">
        <v>16</v>
      </c>
      <c r="J7" s="821" t="s">
        <v>17</v>
      </c>
      <c r="K7" s="822" t="s">
        <v>18</v>
      </c>
      <c r="L7" s="826" t="s">
        <v>19</v>
      </c>
    </row>
    <row r="8" spans="1:12" ht="15.95" customHeight="1">
      <c r="A8" s="845" t="s">
        <v>4</v>
      </c>
      <c r="B8" s="846"/>
      <c r="C8" s="819" t="s">
        <v>703</v>
      </c>
      <c r="D8" s="818"/>
      <c r="E8" s="823" t="s">
        <v>4</v>
      </c>
      <c r="F8" s="832" t="s">
        <v>20</v>
      </c>
      <c r="G8" s="825" t="s">
        <v>21</v>
      </c>
      <c r="H8" s="821" t="s">
        <v>22</v>
      </c>
      <c r="I8" s="822" t="s">
        <v>4</v>
      </c>
      <c r="J8" s="821" t="s">
        <v>23</v>
      </c>
      <c r="K8" s="822" t="s">
        <v>24</v>
      </c>
      <c r="L8" s="822" t="s">
        <v>25</v>
      </c>
    </row>
    <row r="9" spans="1:12" ht="15.95" customHeight="1">
      <c r="A9" s="847" t="s">
        <v>4</v>
      </c>
      <c r="B9" s="848"/>
      <c r="C9" s="819" t="s">
        <v>26</v>
      </c>
      <c r="D9" s="818"/>
      <c r="E9" s="833" t="s">
        <v>4</v>
      </c>
      <c r="F9" s="832" t="s">
        <v>4</v>
      </c>
      <c r="G9" s="825" t="s">
        <v>4</v>
      </c>
      <c r="H9" s="821" t="s">
        <v>27</v>
      </c>
      <c r="I9" s="822"/>
      <c r="J9" s="821" t="s">
        <v>28</v>
      </c>
      <c r="K9" s="822" t="s">
        <v>4</v>
      </c>
      <c r="L9" s="822" t="s">
        <v>29</v>
      </c>
    </row>
    <row r="10" spans="1:12" ht="15.95" customHeight="1">
      <c r="A10" s="843"/>
      <c r="B10" s="844"/>
      <c r="C10" s="819" t="s">
        <v>30</v>
      </c>
      <c r="D10" s="849"/>
      <c r="E10" s="827"/>
      <c r="F10" s="850"/>
      <c r="G10" s="851"/>
      <c r="H10" s="841"/>
      <c r="I10" s="852"/>
      <c r="J10" s="853"/>
      <c r="K10" s="841"/>
      <c r="L10" s="852"/>
    </row>
    <row r="11" spans="1:12" s="862" customFormat="1" ht="9.9499999999999993" customHeight="1">
      <c r="A11" s="854">
        <v>1</v>
      </c>
      <c r="B11" s="855"/>
      <c r="C11" s="855"/>
      <c r="D11" s="855"/>
      <c r="E11" s="856" t="s">
        <v>32</v>
      </c>
      <c r="F11" s="856">
        <v>3</v>
      </c>
      <c r="G11" s="857" t="s">
        <v>34</v>
      </c>
      <c r="H11" s="858" t="s">
        <v>35</v>
      </c>
      <c r="I11" s="859" t="s">
        <v>36</v>
      </c>
      <c r="J11" s="860">
        <v>7</v>
      </c>
      <c r="K11" s="858">
        <v>8</v>
      </c>
      <c r="L11" s="861">
        <v>9</v>
      </c>
    </row>
    <row r="12" spans="1:12" ht="18.95" customHeight="1">
      <c r="A12" s="863"/>
      <c r="B12" s="864"/>
      <c r="C12" s="865" t="s">
        <v>40</v>
      </c>
      <c r="D12" s="866" t="s">
        <v>41</v>
      </c>
      <c r="E12" s="618">
        <v>73582359000</v>
      </c>
      <c r="F12" s="619">
        <v>67020382000</v>
      </c>
      <c r="G12" s="619">
        <v>30200000</v>
      </c>
      <c r="H12" s="619">
        <v>5836405000</v>
      </c>
      <c r="I12" s="619">
        <v>410754000</v>
      </c>
      <c r="J12" s="619">
        <v>0</v>
      </c>
      <c r="K12" s="619">
        <v>0</v>
      </c>
      <c r="L12" s="956">
        <v>284618000</v>
      </c>
    </row>
    <row r="13" spans="1:12" ht="18.95" customHeight="1">
      <c r="A13" s="867"/>
      <c r="B13" s="868"/>
      <c r="C13" s="869"/>
      <c r="D13" s="850" t="s">
        <v>42</v>
      </c>
      <c r="E13" s="957">
        <v>80071809506.449997</v>
      </c>
      <c r="F13" s="955">
        <v>71606188806.479996</v>
      </c>
      <c r="G13" s="955">
        <v>56847665.460000001</v>
      </c>
      <c r="H13" s="955">
        <v>7021488551.7700005</v>
      </c>
      <c r="I13" s="955">
        <v>1017123213.45</v>
      </c>
      <c r="J13" s="955">
        <v>0</v>
      </c>
      <c r="K13" s="955">
        <v>0</v>
      </c>
      <c r="L13" s="958">
        <v>370161269.29000002</v>
      </c>
    </row>
    <row r="14" spans="1:12" ht="18.95" customHeight="1">
      <c r="A14" s="867"/>
      <c r="B14" s="868"/>
      <c r="C14" s="834" t="s">
        <v>4</v>
      </c>
      <c r="D14" s="850" t="s">
        <v>43</v>
      </c>
      <c r="E14" s="957">
        <v>64730485422.12001</v>
      </c>
      <c r="F14" s="955">
        <v>59186489740.310005</v>
      </c>
      <c r="G14" s="955">
        <v>38839316.160000004</v>
      </c>
      <c r="H14" s="955">
        <v>4991651271.29</v>
      </c>
      <c r="I14" s="955">
        <v>287574827.36000001</v>
      </c>
      <c r="J14" s="955">
        <v>0</v>
      </c>
      <c r="K14" s="955">
        <v>0</v>
      </c>
      <c r="L14" s="958">
        <v>225930267</v>
      </c>
    </row>
    <row r="15" spans="1:12" ht="18.95" customHeight="1">
      <c r="A15" s="867"/>
      <c r="B15" s="868"/>
      <c r="C15" s="869"/>
      <c r="D15" s="850" t="s">
        <v>44</v>
      </c>
      <c r="E15" s="895">
        <v>0.87970114442946867</v>
      </c>
      <c r="F15" s="896">
        <v>0.88311179336921719</v>
      </c>
      <c r="G15" s="896">
        <v>1.286070071523179</v>
      </c>
      <c r="H15" s="896">
        <v>0.85526129034739706</v>
      </c>
      <c r="I15" s="896">
        <v>0.70011449032754403</v>
      </c>
      <c r="J15" s="896">
        <v>0</v>
      </c>
      <c r="K15" s="896">
        <v>0</v>
      </c>
      <c r="L15" s="897">
        <v>0.79380175182174006</v>
      </c>
    </row>
    <row r="16" spans="1:12" ht="18.95" customHeight="1">
      <c r="A16" s="870"/>
      <c r="B16" s="871"/>
      <c r="C16" s="872"/>
      <c r="D16" s="850" t="s">
        <v>45</v>
      </c>
      <c r="E16" s="898">
        <v>0.80840542784169001</v>
      </c>
      <c r="F16" s="899">
        <v>0.82655550765681762</v>
      </c>
      <c r="G16" s="899">
        <v>0.68321743462497508</v>
      </c>
      <c r="H16" s="899">
        <v>0.7109106900176726</v>
      </c>
      <c r="I16" s="899">
        <v>0.28273352093161785</v>
      </c>
      <c r="J16" s="899">
        <v>0</v>
      </c>
      <c r="K16" s="899">
        <v>0</v>
      </c>
      <c r="L16" s="900">
        <v>0.61035631154321723</v>
      </c>
    </row>
    <row r="17" spans="1:12" ht="18.95" customHeight="1">
      <c r="A17" s="873" t="s">
        <v>350</v>
      </c>
      <c r="B17" s="874" t="s">
        <v>47</v>
      </c>
      <c r="C17" s="875" t="s">
        <v>351</v>
      </c>
      <c r="D17" s="876" t="s">
        <v>41</v>
      </c>
      <c r="E17" s="959">
        <v>1650144000</v>
      </c>
      <c r="F17" s="954">
        <v>15699000</v>
      </c>
      <c r="G17" s="954">
        <v>1552000</v>
      </c>
      <c r="H17" s="954">
        <v>1393723000</v>
      </c>
      <c r="I17" s="954">
        <v>6784000</v>
      </c>
      <c r="J17" s="954">
        <v>0</v>
      </c>
      <c r="K17" s="954">
        <v>0</v>
      </c>
      <c r="L17" s="962">
        <v>232386000</v>
      </c>
    </row>
    <row r="18" spans="1:12" ht="18.95" customHeight="1">
      <c r="A18" s="877"/>
      <c r="B18" s="874"/>
      <c r="C18" s="875"/>
      <c r="D18" s="878" t="s">
        <v>42</v>
      </c>
      <c r="E18" s="961">
        <v>3798446162.3500004</v>
      </c>
      <c r="F18" s="954">
        <v>1223694711.53</v>
      </c>
      <c r="G18" s="954">
        <v>2447449.9900000002</v>
      </c>
      <c r="H18" s="954">
        <v>2308423685.5800004</v>
      </c>
      <c r="I18" s="954">
        <v>25550251.25</v>
      </c>
      <c r="J18" s="954">
        <v>0</v>
      </c>
      <c r="K18" s="954">
        <v>0</v>
      </c>
      <c r="L18" s="962">
        <v>238330064</v>
      </c>
    </row>
    <row r="19" spans="1:12" ht="18.95" customHeight="1">
      <c r="A19" s="877"/>
      <c r="B19" s="874"/>
      <c r="C19" s="875"/>
      <c r="D19" s="878" t="s">
        <v>43</v>
      </c>
      <c r="E19" s="961">
        <v>2934270332.1599965</v>
      </c>
      <c r="F19" s="954">
        <v>1191631942.52</v>
      </c>
      <c r="G19" s="954">
        <v>1499452.4200000004</v>
      </c>
      <c r="H19" s="954">
        <v>1602401799.1399965</v>
      </c>
      <c r="I19" s="954">
        <v>3712484.48</v>
      </c>
      <c r="J19" s="954">
        <v>0</v>
      </c>
      <c r="K19" s="954">
        <v>0</v>
      </c>
      <c r="L19" s="962">
        <v>135024653.60000002</v>
      </c>
    </row>
    <row r="20" spans="1:12" ht="18.95" customHeight="1">
      <c r="A20" s="877"/>
      <c r="B20" s="875"/>
      <c r="C20" s="875"/>
      <c r="D20" s="878" t="s">
        <v>44</v>
      </c>
      <c r="E20" s="901">
        <v>1.7781904683227625</v>
      </c>
      <c r="F20" s="835" t="s">
        <v>788</v>
      </c>
      <c r="G20" s="835">
        <v>0.9661420231958765</v>
      </c>
      <c r="H20" s="835">
        <v>1.1497275994871266</v>
      </c>
      <c r="I20" s="835">
        <v>0.54724122641509432</v>
      </c>
      <c r="J20" s="835">
        <v>0</v>
      </c>
      <c r="K20" s="835">
        <v>0</v>
      </c>
      <c r="L20" s="902">
        <v>0.58103609339633211</v>
      </c>
    </row>
    <row r="21" spans="1:12" s="882" customFormat="1" ht="18.95" customHeight="1">
      <c r="A21" s="879"/>
      <c r="B21" s="880"/>
      <c r="C21" s="880"/>
      <c r="D21" s="881" t="s">
        <v>45</v>
      </c>
      <c r="E21" s="903">
        <v>0.7724922788808567</v>
      </c>
      <c r="F21" s="904">
        <v>0.97379839210883612</v>
      </c>
      <c r="G21" s="904">
        <v>0.61265906397539927</v>
      </c>
      <c r="H21" s="904">
        <v>0.69415411440702957</v>
      </c>
      <c r="I21" s="904">
        <v>0.1453012905303622</v>
      </c>
      <c r="J21" s="904">
        <v>0</v>
      </c>
      <c r="K21" s="904">
        <v>0</v>
      </c>
      <c r="L21" s="905">
        <v>0.56654477967999883</v>
      </c>
    </row>
    <row r="22" spans="1:12" ht="18.95" customHeight="1">
      <c r="A22" s="873" t="s">
        <v>352</v>
      </c>
      <c r="B22" s="874" t="s">
        <v>47</v>
      </c>
      <c r="C22" s="875" t="s">
        <v>353</v>
      </c>
      <c r="D22" s="878" t="s">
        <v>41</v>
      </c>
      <c r="E22" s="959">
        <v>5986000</v>
      </c>
      <c r="F22" s="954">
        <v>5986000</v>
      </c>
      <c r="G22" s="954">
        <v>0</v>
      </c>
      <c r="H22" s="954">
        <v>0</v>
      </c>
      <c r="I22" s="954">
        <v>0</v>
      </c>
      <c r="J22" s="954">
        <v>0</v>
      </c>
      <c r="K22" s="954">
        <v>0</v>
      </c>
      <c r="L22" s="962">
        <v>0</v>
      </c>
    </row>
    <row r="23" spans="1:12" ht="18.95" customHeight="1">
      <c r="A23" s="873"/>
      <c r="B23" s="874"/>
      <c r="C23" s="875"/>
      <c r="D23" s="878" t="s">
        <v>42</v>
      </c>
      <c r="E23" s="961">
        <v>6181563.4100000001</v>
      </c>
      <c r="F23" s="954">
        <v>6181563.4100000001</v>
      </c>
      <c r="G23" s="954">
        <v>0</v>
      </c>
      <c r="H23" s="954">
        <v>0</v>
      </c>
      <c r="I23" s="954">
        <v>0</v>
      </c>
      <c r="J23" s="954">
        <v>0</v>
      </c>
      <c r="K23" s="954">
        <v>0</v>
      </c>
      <c r="L23" s="962">
        <v>0</v>
      </c>
    </row>
    <row r="24" spans="1:12" ht="18.95" customHeight="1">
      <c r="A24" s="873"/>
      <c r="B24" s="874"/>
      <c r="C24" s="875"/>
      <c r="D24" s="878" t="s">
        <v>43</v>
      </c>
      <c r="E24" s="961">
        <v>1861787.1600000001</v>
      </c>
      <c r="F24" s="954">
        <v>1861787.1600000001</v>
      </c>
      <c r="G24" s="954">
        <v>0</v>
      </c>
      <c r="H24" s="954">
        <v>0</v>
      </c>
      <c r="I24" s="954">
        <v>0</v>
      </c>
      <c r="J24" s="954">
        <v>0</v>
      </c>
      <c r="K24" s="954">
        <v>0</v>
      </c>
      <c r="L24" s="962">
        <v>0</v>
      </c>
    </row>
    <row r="25" spans="1:12" ht="18.95" customHeight="1">
      <c r="A25" s="873"/>
      <c r="B25" s="875"/>
      <c r="C25" s="875"/>
      <c r="D25" s="878" t="s">
        <v>44</v>
      </c>
      <c r="E25" s="901">
        <v>0.31102358169061145</v>
      </c>
      <c r="F25" s="835">
        <v>0.31102358169061145</v>
      </c>
      <c r="G25" s="835">
        <v>0</v>
      </c>
      <c r="H25" s="835">
        <v>0</v>
      </c>
      <c r="I25" s="835">
        <v>0</v>
      </c>
      <c r="J25" s="835">
        <v>0</v>
      </c>
      <c r="K25" s="835">
        <v>0</v>
      </c>
      <c r="L25" s="902">
        <v>0</v>
      </c>
    </row>
    <row r="26" spans="1:12" ht="18.95" customHeight="1">
      <c r="A26" s="879"/>
      <c r="B26" s="880"/>
      <c r="C26" s="880"/>
      <c r="D26" s="878" t="s">
        <v>45</v>
      </c>
      <c r="E26" s="903">
        <v>0.30118386507014738</v>
      </c>
      <c r="F26" s="904">
        <v>0.30118386507014738</v>
      </c>
      <c r="G26" s="904">
        <v>0</v>
      </c>
      <c r="H26" s="904">
        <v>0</v>
      </c>
      <c r="I26" s="904">
        <v>0</v>
      </c>
      <c r="J26" s="904">
        <v>0</v>
      </c>
      <c r="K26" s="904">
        <v>0</v>
      </c>
      <c r="L26" s="905">
        <v>0</v>
      </c>
    </row>
    <row r="27" spans="1:12" ht="18.95" customHeight="1">
      <c r="A27" s="873" t="s">
        <v>354</v>
      </c>
      <c r="B27" s="874" t="s">
        <v>47</v>
      </c>
      <c r="C27" s="875" t="s">
        <v>355</v>
      </c>
      <c r="D27" s="876" t="s">
        <v>41</v>
      </c>
      <c r="E27" s="959">
        <v>36690000</v>
      </c>
      <c r="F27" s="954">
        <v>219000</v>
      </c>
      <c r="G27" s="954">
        <v>968000</v>
      </c>
      <c r="H27" s="954">
        <v>28491000</v>
      </c>
      <c r="I27" s="954">
        <v>100000</v>
      </c>
      <c r="J27" s="954">
        <v>0</v>
      </c>
      <c r="K27" s="954">
        <v>0</v>
      </c>
      <c r="L27" s="962">
        <v>6912000</v>
      </c>
    </row>
    <row r="28" spans="1:12" ht="18.95" customHeight="1">
      <c r="A28" s="873"/>
      <c r="B28" s="874"/>
      <c r="C28" s="875"/>
      <c r="D28" s="878" t="s">
        <v>42</v>
      </c>
      <c r="E28" s="961">
        <v>37233653.579999998</v>
      </c>
      <c r="F28" s="954">
        <v>219000</v>
      </c>
      <c r="G28" s="954">
        <v>1062295</v>
      </c>
      <c r="H28" s="954">
        <v>28690290</v>
      </c>
      <c r="I28" s="954">
        <v>350068.57999999996</v>
      </c>
      <c r="J28" s="954">
        <v>0</v>
      </c>
      <c r="K28" s="954">
        <v>0</v>
      </c>
      <c r="L28" s="962">
        <v>6912000</v>
      </c>
    </row>
    <row r="29" spans="1:12" ht="18.95" customHeight="1">
      <c r="A29" s="873"/>
      <c r="B29" s="874"/>
      <c r="C29" s="875"/>
      <c r="D29" s="878" t="s">
        <v>43</v>
      </c>
      <c r="E29" s="961">
        <v>28290710.52</v>
      </c>
      <c r="F29" s="954">
        <v>208900</v>
      </c>
      <c r="G29" s="954">
        <v>721332.37000000011</v>
      </c>
      <c r="H29" s="954">
        <v>21820889.919999998</v>
      </c>
      <c r="I29" s="954">
        <v>254869.07</v>
      </c>
      <c r="J29" s="954">
        <v>0</v>
      </c>
      <c r="K29" s="954">
        <v>0</v>
      </c>
      <c r="L29" s="962">
        <v>5284719.16</v>
      </c>
    </row>
    <row r="30" spans="1:12" ht="18.95" customHeight="1">
      <c r="A30" s="877"/>
      <c r="B30" s="875"/>
      <c r="C30" s="875"/>
      <c r="D30" s="878" t="s">
        <v>44</v>
      </c>
      <c r="E30" s="901">
        <v>0.77107414881439085</v>
      </c>
      <c r="F30" s="835">
        <v>0.95388127853881277</v>
      </c>
      <c r="G30" s="835">
        <v>0.74517806818181831</v>
      </c>
      <c r="H30" s="835">
        <v>0.765887119441227</v>
      </c>
      <c r="I30" s="835">
        <v>2.5486906999999999</v>
      </c>
      <c r="J30" s="835">
        <v>0</v>
      </c>
      <c r="K30" s="835">
        <v>0</v>
      </c>
      <c r="L30" s="902">
        <v>0.76457163773148151</v>
      </c>
    </row>
    <row r="31" spans="1:12" ht="18.95" customHeight="1">
      <c r="A31" s="879"/>
      <c r="B31" s="880"/>
      <c r="C31" s="880"/>
      <c r="D31" s="881" t="s">
        <v>45</v>
      </c>
      <c r="E31" s="903">
        <v>0.75981559153776712</v>
      </c>
      <c r="F31" s="904">
        <v>0.95388127853881277</v>
      </c>
      <c r="G31" s="904">
        <v>0.67903206736358557</v>
      </c>
      <c r="H31" s="904">
        <v>0.76056707408673796</v>
      </c>
      <c r="I31" s="904">
        <v>0.7280546857418625</v>
      </c>
      <c r="J31" s="904">
        <v>0</v>
      </c>
      <c r="K31" s="904">
        <v>0</v>
      </c>
      <c r="L31" s="905">
        <v>0.76457163773148151</v>
      </c>
    </row>
    <row r="32" spans="1:12" ht="18.95" customHeight="1">
      <c r="A32" s="873" t="s">
        <v>356</v>
      </c>
      <c r="B32" s="874" t="s">
        <v>47</v>
      </c>
      <c r="C32" s="875" t="s">
        <v>357</v>
      </c>
      <c r="D32" s="878" t="s">
        <v>41</v>
      </c>
      <c r="E32" s="961">
        <v>770000</v>
      </c>
      <c r="F32" s="954">
        <v>770000</v>
      </c>
      <c r="G32" s="954">
        <v>0</v>
      </c>
      <c r="H32" s="954">
        <v>0</v>
      </c>
      <c r="I32" s="954">
        <v>0</v>
      </c>
      <c r="J32" s="954">
        <v>0</v>
      </c>
      <c r="K32" s="954">
        <v>0</v>
      </c>
      <c r="L32" s="962">
        <v>0</v>
      </c>
    </row>
    <row r="33" spans="1:12" ht="18.95" customHeight="1">
      <c r="A33" s="873"/>
      <c r="B33" s="874"/>
      <c r="C33" s="875"/>
      <c r="D33" s="878" t="s">
        <v>42</v>
      </c>
      <c r="E33" s="961">
        <v>770000</v>
      </c>
      <c r="F33" s="954">
        <v>770000</v>
      </c>
      <c r="G33" s="954">
        <v>0</v>
      </c>
      <c r="H33" s="954">
        <v>0</v>
      </c>
      <c r="I33" s="954">
        <v>0</v>
      </c>
      <c r="J33" s="954">
        <v>0</v>
      </c>
      <c r="K33" s="954">
        <v>0</v>
      </c>
      <c r="L33" s="962">
        <v>0</v>
      </c>
    </row>
    <row r="34" spans="1:12" ht="18.95" customHeight="1">
      <c r="A34" s="873"/>
      <c r="B34" s="874"/>
      <c r="C34" s="875"/>
      <c r="D34" s="878" t="s">
        <v>43</v>
      </c>
      <c r="E34" s="961">
        <v>702982</v>
      </c>
      <c r="F34" s="954">
        <v>702982</v>
      </c>
      <c r="G34" s="954">
        <v>0</v>
      </c>
      <c r="H34" s="954">
        <v>0</v>
      </c>
      <c r="I34" s="954">
        <v>0</v>
      </c>
      <c r="J34" s="954">
        <v>0</v>
      </c>
      <c r="K34" s="954">
        <v>0</v>
      </c>
      <c r="L34" s="962">
        <v>0</v>
      </c>
    </row>
    <row r="35" spans="1:12" ht="18.95" customHeight="1">
      <c r="A35" s="877"/>
      <c r="B35" s="875"/>
      <c r="C35" s="875"/>
      <c r="D35" s="878" t="s">
        <v>44</v>
      </c>
      <c r="E35" s="901">
        <v>0.91296363636363631</v>
      </c>
      <c r="F35" s="835">
        <v>0.91296363636363631</v>
      </c>
      <c r="G35" s="835">
        <v>0</v>
      </c>
      <c r="H35" s="835">
        <v>0</v>
      </c>
      <c r="I35" s="835">
        <v>0</v>
      </c>
      <c r="J35" s="835">
        <v>0</v>
      </c>
      <c r="K35" s="835">
        <v>0</v>
      </c>
      <c r="L35" s="902">
        <v>0</v>
      </c>
    </row>
    <row r="36" spans="1:12" ht="18.75" customHeight="1">
      <c r="A36" s="879"/>
      <c r="B36" s="880"/>
      <c r="C36" s="880"/>
      <c r="D36" s="878" t="s">
        <v>45</v>
      </c>
      <c r="E36" s="903">
        <v>0.91296363636363631</v>
      </c>
      <c r="F36" s="904">
        <v>0.91296363636363631</v>
      </c>
      <c r="G36" s="904">
        <v>0</v>
      </c>
      <c r="H36" s="904">
        <v>0</v>
      </c>
      <c r="I36" s="904">
        <v>0</v>
      </c>
      <c r="J36" s="904">
        <v>0</v>
      </c>
      <c r="K36" s="904">
        <v>0</v>
      </c>
      <c r="L36" s="905">
        <v>0</v>
      </c>
    </row>
    <row r="37" spans="1:12" ht="18.95" hidden="1" customHeight="1">
      <c r="A37" s="873" t="s">
        <v>358</v>
      </c>
      <c r="B37" s="874" t="s">
        <v>47</v>
      </c>
      <c r="C37" s="875" t="s">
        <v>359</v>
      </c>
      <c r="D37" s="876" t="s">
        <v>41</v>
      </c>
      <c r="E37" s="959">
        <v>0</v>
      </c>
      <c r="F37" s="960">
        <v>0</v>
      </c>
      <c r="G37" s="960">
        <v>0</v>
      </c>
      <c r="H37" s="960">
        <v>0</v>
      </c>
      <c r="I37" s="960">
        <v>0</v>
      </c>
      <c r="J37" s="960">
        <v>0</v>
      </c>
      <c r="K37" s="960">
        <v>0</v>
      </c>
      <c r="L37" s="963">
        <v>0</v>
      </c>
    </row>
    <row r="38" spans="1:12" ht="18.95" hidden="1" customHeight="1">
      <c r="A38" s="873"/>
      <c r="B38" s="874"/>
      <c r="C38" s="875"/>
      <c r="D38" s="878" t="s">
        <v>42</v>
      </c>
      <c r="E38" s="961">
        <v>0</v>
      </c>
      <c r="F38" s="954">
        <v>0</v>
      </c>
      <c r="G38" s="954">
        <v>0</v>
      </c>
      <c r="H38" s="954">
        <v>0</v>
      </c>
      <c r="I38" s="954">
        <v>0</v>
      </c>
      <c r="J38" s="954">
        <v>0</v>
      </c>
      <c r="K38" s="954">
        <v>0</v>
      </c>
      <c r="L38" s="962">
        <v>0</v>
      </c>
    </row>
    <row r="39" spans="1:12" ht="18.95" hidden="1" customHeight="1">
      <c r="A39" s="873"/>
      <c r="B39" s="874"/>
      <c r="C39" s="875"/>
      <c r="D39" s="878" t="s">
        <v>43</v>
      </c>
      <c r="E39" s="961">
        <v>0</v>
      </c>
      <c r="F39" s="954">
        <v>0</v>
      </c>
      <c r="G39" s="954">
        <v>0</v>
      </c>
      <c r="H39" s="954">
        <v>0</v>
      </c>
      <c r="I39" s="954">
        <v>0</v>
      </c>
      <c r="J39" s="954">
        <v>0</v>
      </c>
      <c r="K39" s="954">
        <v>0</v>
      </c>
      <c r="L39" s="962">
        <v>0</v>
      </c>
    </row>
    <row r="40" spans="1:12" ht="18.95" hidden="1" customHeight="1">
      <c r="A40" s="877"/>
      <c r="B40" s="875"/>
      <c r="C40" s="875"/>
      <c r="D40" s="878" t="s">
        <v>44</v>
      </c>
      <c r="E40" s="901">
        <v>0</v>
      </c>
      <c r="F40" s="835">
        <v>0</v>
      </c>
      <c r="G40" s="835">
        <v>0</v>
      </c>
      <c r="H40" s="835">
        <v>0</v>
      </c>
      <c r="I40" s="835">
        <v>0</v>
      </c>
      <c r="J40" s="835">
        <v>0</v>
      </c>
      <c r="K40" s="835">
        <v>0</v>
      </c>
      <c r="L40" s="902">
        <v>0</v>
      </c>
    </row>
    <row r="41" spans="1:12" ht="18.95" hidden="1" customHeight="1">
      <c r="A41" s="879"/>
      <c r="B41" s="880"/>
      <c r="C41" s="880"/>
      <c r="D41" s="884" t="s">
        <v>45</v>
      </c>
      <c r="E41" s="903">
        <v>0</v>
      </c>
      <c r="F41" s="904">
        <v>0</v>
      </c>
      <c r="G41" s="904">
        <v>0</v>
      </c>
      <c r="H41" s="904">
        <v>0</v>
      </c>
      <c r="I41" s="904">
        <v>0</v>
      </c>
      <c r="J41" s="904">
        <v>0</v>
      </c>
      <c r="K41" s="904">
        <v>0</v>
      </c>
      <c r="L41" s="905">
        <v>0</v>
      </c>
    </row>
    <row r="42" spans="1:12" ht="18.95" customHeight="1">
      <c r="A42" s="885" t="s">
        <v>360</v>
      </c>
      <c r="B42" s="886" t="s">
        <v>47</v>
      </c>
      <c r="C42" s="887" t="s">
        <v>361</v>
      </c>
      <c r="D42" s="888" t="s">
        <v>41</v>
      </c>
      <c r="E42" s="1017">
        <v>0</v>
      </c>
      <c r="F42" s="1015">
        <v>0</v>
      </c>
      <c r="G42" s="1015">
        <v>0</v>
      </c>
      <c r="H42" s="1015">
        <v>0</v>
      </c>
      <c r="I42" s="1015">
        <v>0</v>
      </c>
      <c r="J42" s="1015">
        <v>0</v>
      </c>
      <c r="K42" s="1015">
        <v>0</v>
      </c>
      <c r="L42" s="1018">
        <v>0</v>
      </c>
    </row>
    <row r="43" spans="1:12" ht="18.95" customHeight="1">
      <c r="A43" s="877"/>
      <c r="B43" s="875"/>
      <c r="C43" s="875" t="s">
        <v>362</v>
      </c>
      <c r="D43" s="878" t="s">
        <v>42</v>
      </c>
      <c r="E43" s="961">
        <v>44495.199999999997</v>
      </c>
      <c r="F43" s="954">
        <v>0</v>
      </c>
      <c r="G43" s="954">
        <v>0</v>
      </c>
      <c r="H43" s="954">
        <v>0</v>
      </c>
      <c r="I43" s="954">
        <v>44495.199999999997</v>
      </c>
      <c r="J43" s="954">
        <v>0</v>
      </c>
      <c r="K43" s="954">
        <v>0</v>
      </c>
      <c r="L43" s="962">
        <v>0</v>
      </c>
    </row>
    <row r="44" spans="1:12" ht="18.95" customHeight="1">
      <c r="A44" s="877"/>
      <c r="B44" s="875"/>
      <c r="C44" s="875"/>
      <c r="D44" s="878" t="s">
        <v>43</v>
      </c>
      <c r="E44" s="961">
        <v>0</v>
      </c>
      <c r="F44" s="954">
        <v>0</v>
      </c>
      <c r="G44" s="954">
        <v>0</v>
      </c>
      <c r="H44" s="954">
        <v>0</v>
      </c>
      <c r="I44" s="954">
        <v>0</v>
      </c>
      <c r="J44" s="954">
        <v>0</v>
      </c>
      <c r="K44" s="954">
        <v>0</v>
      </c>
      <c r="L44" s="962">
        <v>0</v>
      </c>
    </row>
    <row r="45" spans="1:12" ht="18.95" customHeight="1">
      <c r="A45" s="877"/>
      <c r="B45" s="875"/>
      <c r="C45" s="875"/>
      <c r="D45" s="878" t="s">
        <v>44</v>
      </c>
      <c r="E45" s="901">
        <v>0</v>
      </c>
      <c r="F45" s="835">
        <v>0</v>
      </c>
      <c r="G45" s="835">
        <v>0</v>
      </c>
      <c r="H45" s="835">
        <v>0</v>
      </c>
      <c r="I45" s="835">
        <v>0</v>
      </c>
      <c r="J45" s="835">
        <v>0</v>
      </c>
      <c r="K45" s="835">
        <v>0</v>
      </c>
      <c r="L45" s="902">
        <v>0</v>
      </c>
    </row>
    <row r="46" spans="1:12" ht="18.95" customHeight="1">
      <c r="A46" s="879"/>
      <c r="B46" s="880"/>
      <c r="C46" s="880"/>
      <c r="D46" s="881" t="s">
        <v>45</v>
      </c>
      <c r="E46" s="903">
        <v>0</v>
      </c>
      <c r="F46" s="904">
        <v>0</v>
      </c>
      <c r="G46" s="904">
        <v>0</v>
      </c>
      <c r="H46" s="904">
        <v>0</v>
      </c>
      <c r="I46" s="904">
        <v>0</v>
      </c>
      <c r="J46" s="904">
        <v>0</v>
      </c>
      <c r="K46" s="904">
        <v>0</v>
      </c>
      <c r="L46" s="905">
        <v>0</v>
      </c>
    </row>
    <row r="47" spans="1:12" ht="18.95" customHeight="1">
      <c r="A47" s="873" t="s">
        <v>363</v>
      </c>
      <c r="B47" s="874" t="s">
        <v>47</v>
      </c>
      <c r="C47" s="875" t="s">
        <v>364</v>
      </c>
      <c r="D47" s="889" t="s">
        <v>41</v>
      </c>
      <c r="E47" s="959">
        <v>96237000</v>
      </c>
      <c r="F47" s="954">
        <v>0</v>
      </c>
      <c r="G47" s="954">
        <v>210000</v>
      </c>
      <c r="H47" s="954">
        <v>94999000</v>
      </c>
      <c r="I47" s="954">
        <v>1028000</v>
      </c>
      <c r="J47" s="954">
        <v>0</v>
      </c>
      <c r="K47" s="954">
        <v>0</v>
      </c>
      <c r="L47" s="962">
        <v>0</v>
      </c>
    </row>
    <row r="48" spans="1:12" ht="18.95" customHeight="1">
      <c r="A48" s="873"/>
      <c r="B48" s="874"/>
      <c r="C48" s="875"/>
      <c r="D48" s="878" t="s">
        <v>42</v>
      </c>
      <c r="E48" s="961">
        <v>96547500</v>
      </c>
      <c r="F48" s="954">
        <v>0</v>
      </c>
      <c r="G48" s="954">
        <v>234000</v>
      </c>
      <c r="H48" s="954">
        <v>95105525</v>
      </c>
      <c r="I48" s="954">
        <v>1207975</v>
      </c>
      <c r="J48" s="954">
        <v>0</v>
      </c>
      <c r="K48" s="954">
        <v>0</v>
      </c>
      <c r="L48" s="962">
        <v>0</v>
      </c>
    </row>
    <row r="49" spans="1:12" ht="18.95" customHeight="1">
      <c r="A49" s="873"/>
      <c r="B49" s="874"/>
      <c r="C49" s="875"/>
      <c r="D49" s="878" t="s">
        <v>43</v>
      </c>
      <c r="E49" s="961">
        <v>72219204.899999961</v>
      </c>
      <c r="F49" s="954">
        <v>0</v>
      </c>
      <c r="G49" s="954">
        <v>118680.58</v>
      </c>
      <c r="H49" s="954">
        <v>71986341.799999967</v>
      </c>
      <c r="I49" s="954">
        <v>114182.51999999999</v>
      </c>
      <c r="J49" s="954">
        <v>0</v>
      </c>
      <c r="K49" s="954">
        <v>0</v>
      </c>
      <c r="L49" s="962">
        <v>0</v>
      </c>
    </row>
    <row r="50" spans="1:12" ht="18.95" customHeight="1">
      <c r="A50" s="873"/>
      <c r="B50" s="875"/>
      <c r="C50" s="875"/>
      <c r="D50" s="878" t="s">
        <v>44</v>
      </c>
      <c r="E50" s="901">
        <v>0.75043075844010054</v>
      </c>
      <c r="F50" s="835">
        <v>0</v>
      </c>
      <c r="G50" s="835">
        <v>0.56514561904761906</v>
      </c>
      <c r="H50" s="835">
        <v>0.75775894272571254</v>
      </c>
      <c r="I50" s="835">
        <v>0.11107249027237354</v>
      </c>
      <c r="J50" s="835">
        <v>0</v>
      </c>
      <c r="K50" s="835">
        <v>0</v>
      </c>
      <c r="L50" s="902">
        <v>0</v>
      </c>
    </row>
    <row r="51" spans="1:12" ht="18.95" customHeight="1">
      <c r="A51" s="879"/>
      <c r="B51" s="880"/>
      <c r="C51" s="880"/>
      <c r="D51" s="883" t="s">
        <v>45</v>
      </c>
      <c r="E51" s="903">
        <v>0.74801734793754326</v>
      </c>
      <c r="F51" s="904">
        <v>0</v>
      </c>
      <c r="G51" s="904">
        <v>0.50718196581196584</v>
      </c>
      <c r="H51" s="904">
        <v>0.75691019843484353</v>
      </c>
      <c r="I51" s="904">
        <v>9.452390984912766E-2</v>
      </c>
      <c r="J51" s="904">
        <v>0</v>
      </c>
      <c r="K51" s="904">
        <v>0</v>
      </c>
      <c r="L51" s="905">
        <v>0</v>
      </c>
    </row>
    <row r="52" spans="1:12" ht="18.95" hidden="1" customHeight="1">
      <c r="A52" s="873" t="s">
        <v>365</v>
      </c>
      <c r="B52" s="874" t="s">
        <v>47</v>
      </c>
      <c r="C52" s="875" t="s">
        <v>366</v>
      </c>
      <c r="D52" s="876" t="s">
        <v>41</v>
      </c>
      <c r="E52" s="959">
        <v>0</v>
      </c>
      <c r="F52" s="960">
        <v>0</v>
      </c>
      <c r="G52" s="960">
        <v>0</v>
      </c>
      <c r="H52" s="960">
        <v>0</v>
      </c>
      <c r="I52" s="960">
        <v>0</v>
      </c>
      <c r="J52" s="960">
        <v>0</v>
      </c>
      <c r="K52" s="960">
        <v>0</v>
      </c>
      <c r="L52" s="963">
        <v>0</v>
      </c>
    </row>
    <row r="53" spans="1:12" ht="18.95" hidden="1" customHeight="1">
      <c r="A53" s="873"/>
      <c r="B53" s="874"/>
      <c r="C53" s="875"/>
      <c r="D53" s="878" t="s">
        <v>42</v>
      </c>
      <c r="E53" s="961">
        <v>0</v>
      </c>
      <c r="F53" s="954">
        <v>0</v>
      </c>
      <c r="G53" s="954">
        <v>0</v>
      </c>
      <c r="H53" s="954">
        <v>0</v>
      </c>
      <c r="I53" s="954">
        <v>0</v>
      </c>
      <c r="J53" s="954">
        <v>0</v>
      </c>
      <c r="K53" s="954">
        <v>0</v>
      </c>
      <c r="L53" s="962">
        <v>0</v>
      </c>
    </row>
    <row r="54" spans="1:12" ht="18.95" hidden="1" customHeight="1">
      <c r="A54" s="873"/>
      <c r="B54" s="874"/>
      <c r="C54" s="875"/>
      <c r="D54" s="878" t="s">
        <v>43</v>
      </c>
      <c r="E54" s="961">
        <v>0</v>
      </c>
      <c r="F54" s="954">
        <v>0</v>
      </c>
      <c r="G54" s="954">
        <v>0</v>
      </c>
      <c r="H54" s="954">
        <v>0</v>
      </c>
      <c r="I54" s="954">
        <v>0</v>
      </c>
      <c r="J54" s="954">
        <v>0</v>
      </c>
      <c r="K54" s="954">
        <v>0</v>
      </c>
      <c r="L54" s="962">
        <v>0</v>
      </c>
    </row>
    <row r="55" spans="1:12" ht="18.95" hidden="1" customHeight="1">
      <c r="A55" s="877"/>
      <c r="B55" s="875"/>
      <c r="C55" s="875"/>
      <c r="D55" s="878" t="s">
        <v>44</v>
      </c>
      <c r="E55" s="901">
        <v>0</v>
      </c>
      <c r="F55" s="835">
        <v>0</v>
      </c>
      <c r="G55" s="835">
        <v>0</v>
      </c>
      <c r="H55" s="835">
        <v>0</v>
      </c>
      <c r="I55" s="835">
        <v>0</v>
      </c>
      <c r="J55" s="835">
        <v>0</v>
      </c>
      <c r="K55" s="835">
        <v>0</v>
      </c>
      <c r="L55" s="902">
        <v>0</v>
      </c>
    </row>
    <row r="56" spans="1:12" ht="18.95" hidden="1" customHeight="1">
      <c r="A56" s="879"/>
      <c r="B56" s="880"/>
      <c r="C56" s="880"/>
      <c r="D56" s="883" t="s">
        <v>45</v>
      </c>
      <c r="E56" s="903">
        <v>0</v>
      </c>
      <c r="F56" s="904">
        <v>0</v>
      </c>
      <c r="G56" s="904">
        <v>0</v>
      </c>
      <c r="H56" s="904">
        <v>0</v>
      </c>
      <c r="I56" s="904">
        <v>0</v>
      </c>
      <c r="J56" s="904">
        <v>0</v>
      </c>
      <c r="K56" s="904">
        <v>0</v>
      </c>
      <c r="L56" s="905">
        <v>0</v>
      </c>
    </row>
    <row r="57" spans="1:12" ht="18.95" customHeight="1">
      <c r="A57" s="873" t="s">
        <v>367</v>
      </c>
      <c r="B57" s="874" t="s">
        <v>47</v>
      </c>
      <c r="C57" s="875" t="s">
        <v>368</v>
      </c>
      <c r="D57" s="878" t="s">
        <v>41</v>
      </c>
      <c r="E57" s="959">
        <v>894590000</v>
      </c>
      <c r="F57" s="954">
        <v>636111000</v>
      </c>
      <c r="G57" s="954">
        <v>2335000</v>
      </c>
      <c r="H57" s="954">
        <v>216182000</v>
      </c>
      <c r="I57" s="954">
        <v>39537000</v>
      </c>
      <c r="J57" s="954">
        <v>0</v>
      </c>
      <c r="K57" s="954">
        <v>0</v>
      </c>
      <c r="L57" s="962">
        <v>425000</v>
      </c>
    </row>
    <row r="58" spans="1:12" ht="18.95" customHeight="1">
      <c r="A58" s="873"/>
      <c r="B58" s="874"/>
      <c r="C58" s="875"/>
      <c r="D58" s="878" t="s">
        <v>42</v>
      </c>
      <c r="E58" s="961">
        <v>1093672990.8199999</v>
      </c>
      <c r="F58" s="954">
        <v>693167868.36000001</v>
      </c>
      <c r="G58" s="954">
        <v>2783415</v>
      </c>
      <c r="H58" s="954">
        <v>225922152.36999997</v>
      </c>
      <c r="I58" s="954">
        <v>164137775.09</v>
      </c>
      <c r="J58" s="954">
        <v>0</v>
      </c>
      <c r="K58" s="954">
        <v>0</v>
      </c>
      <c r="L58" s="962">
        <v>7661780</v>
      </c>
    </row>
    <row r="59" spans="1:12" ht="18.95" customHeight="1">
      <c r="A59" s="873"/>
      <c r="B59" s="874"/>
      <c r="C59" s="875"/>
      <c r="D59" s="878" t="s">
        <v>43</v>
      </c>
      <c r="E59" s="961">
        <v>469281247.00999987</v>
      </c>
      <c r="F59" s="954">
        <v>283643837.10000002</v>
      </c>
      <c r="G59" s="954">
        <v>1733567.8299999998</v>
      </c>
      <c r="H59" s="954">
        <v>160505888.87999988</v>
      </c>
      <c r="I59" s="954">
        <v>18374231.689999998</v>
      </c>
      <c r="J59" s="954">
        <v>0</v>
      </c>
      <c r="K59" s="954">
        <v>0</v>
      </c>
      <c r="L59" s="962">
        <v>5023721.51</v>
      </c>
    </row>
    <row r="60" spans="1:12" ht="18.95" customHeight="1">
      <c r="A60" s="877"/>
      <c r="B60" s="875"/>
      <c r="C60" s="875"/>
      <c r="D60" s="878" t="s">
        <v>44</v>
      </c>
      <c r="E60" s="901">
        <v>0.52457689780793426</v>
      </c>
      <c r="F60" s="835">
        <v>0.445903053240708</v>
      </c>
      <c r="G60" s="835">
        <v>0.74242733618843681</v>
      </c>
      <c r="H60" s="835">
        <v>0.74245722992663532</v>
      </c>
      <c r="I60" s="835">
        <v>0.46473510104459109</v>
      </c>
      <c r="J60" s="835">
        <v>0</v>
      </c>
      <c r="K60" s="835">
        <v>0</v>
      </c>
      <c r="L60" s="902" t="s">
        <v>788</v>
      </c>
    </row>
    <row r="61" spans="1:12" ht="18.95" customHeight="1">
      <c r="A61" s="879"/>
      <c r="B61" s="880"/>
      <c r="C61" s="880"/>
      <c r="D61" s="878" t="s">
        <v>45</v>
      </c>
      <c r="E61" s="903">
        <v>0.42908735147436372</v>
      </c>
      <c r="F61" s="904">
        <v>0.40919934412292791</v>
      </c>
      <c r="G61" s="904">
        <v>0.62282046694438298</v>
      </c>
      <c r="H61" s="904">
        <v>0.71044776794235842</v>
      </c>
      <c r="I61" s="904">
        <v>0.1119439548874416</v>
      </c>
      <c r="J61" s="904">
        <v>0</v>
      </c>
      <c r="K61" s="904">
        <v>0</v>
      </c>
      <c r="L61" s="905">
        <v>0.65568595156739029</v>
      </c>
    </row>
    <row r="62" spans="1:12" ht="18.95" customHeight="1">
      <c r="A62" s="873" t="s">
        <v>369</v>
      </c>
      <c r="B62" s="874" t="s">
        <v>47</v>
      </c>
      <c r="C62" s="875" t="s">
        <v>132</v>
      </c>
      <c r="D62" s="876" t="s">
        <v>41</v>
      </c>
      <c r="E62" s="959">
        <v>2949000</v>
      </c>
      <c r="F62" s="954">
        <v>2949000</v>
      </c>
      <c r="G62" s="954">
        <v>0</v>
      </c>
      <c r="H62" s="954">
        <v>0</v>
      </c>
      <c r="I62" s="954">
        <v>0</v>
      </c>
      <c r="J62" s="954">
        <v>0</v>
      </c>
      <c r="K62" s="954">
        <v>0</v>
      </c>
      <c r="L62" s="962">
        <v>0</v>
      </c>
    </row>
    <row r="63" spans="1:12" ht="18.95" customHeight="1">
      <c r="A63" s="873"/>
      <c r="B63" s="874"/>
      <c r="C63" s="875"/>
      <c r="D63" s="878" t="s">
        <v>42</v>
      </c>
      <c r="E63" s="961">
        <v>3649510</v>
      </c>
      <c r="F63" s="954">
        <v>2960080</v>
      </c>
      <c r="G63" s="954">
        <v>0</v>
      </c>
      <c r="H63" s="954">
        <v>0</v>
      </c>
      <c r="I63" s="954">
        <v>689430</v>
      </c>
      <c r="J63" s="954">
        <v>0</v>
      </c>
      <c r="K63" s="954">
        <v>0</v>
      </c>
      <c r="L63" s="962">
        <v>0</v>
      </c>
    </row>
    <row r="64" spans="1:12" ht="18.95" customHeight="1">
      <c r="A64" s="873"/>
      <c r="B64" s="874"/>
      <c r="C64" s="875"/>
      <c r="D64" s="878" t="s">
        <v>43</v>
      </c>
      <c r="E64" s="961">
        <v>2667793.89</v>
      </c>
      <c r="F64" s="954">
        <v>2667793.89</v>
      </c>
      <c r="G64" s="954">
        <v>0</v>
      </c>
      <c r="H64" s="954">
        <v>0</v>
      </c>
      <c r="I64" s="954">
        <v>0</v>
      </c>
      <c r="J64" s="954">
        <v>0</v>
      </c>
      <c r="K64" s="954">
        <v>0</v>
      </c>
      <c r="L64" s="962">
        <v>0</v>
      </c>
    </row>
    <row r="65" spans="1:12" ht="18.95" customHeight="1">
      <c r="A65" s="877"/>
      <c r="B65" s="875"/>
      <c r="C65" s="875"/>
      <c r="D65" s="878" t="s">
        <v>44</v>
      </c>
      <c r="E65" s="901">
        <v>0.90464357070193291</v>
      </c>
      <c r="F65" s="835">
        <v>0.90464357070193291</v>
      </c>
      <c r="G65" s="835">
        <v>0</v>
      </c>
      <c r="H65" s="835">
        <v>0</v>
      </c>
      <c r="I65" s="835">
        <v>0</v>
      </c>
      <c r="J65" s="835">
        <v>0</v>
      </c>
      <c r="K65" s="835">
        <v>0</v>
      </c>
      <c r="L65" s="902">
        <v>0</v>
      </c>
    </row>
    <row r="66" spans="1:12" ht="18.95" customHeight="1">
      <c r="A66" s="879"/>
      <c r="B66" s="880"/>
      <c r="C66" s="880"/>
      <c r="D66" s="883" t="s">
        <v>45</v>
      </c>
      <c r="E66" s="903">
        <v>0.73100056993952611</v>
      </c>
      <c r="F66" s="904">
        <v>0.90125736128753287</v>
      </c>
      <c r="G66" s="904">
        <v>0</v>
      </c>
      <c r="H66" s="904">
        <v>0</v>
      </c>
      <c r="I66" s="904">
        <v>0</v>
      </c>
      <c r="J66" s="904">
        <v>0</v>
      </c>
      <c r="K66" s="904">
        <v>0</v>
      </c>
      <c r="L66" s="905">
        <v>0</v>
      </c>
    </row>
    <row r="67" spans="1:12" ht="18.95" customHeight="1">
      <c r="A67" s="873" t="s">
        <v>370</v>
      </c>
      <c r="B67" s="874" t="s">
        <v>47</v>
      </c>
      <c r="C67" s="875" t="s">
        <v>371</v>
      </c>
      <c r="D67" s="876" t="s">
        <v>41</v>
      </c>
      <c r="E67" s="959">
        <v>175559000</v>
      </c>
      <c r="F67" s="954">
        <v>106546000</v>
      </c>
      <c r="G67" s="954">
        <v>0</v>
      </c>
      <c r="H67" s="954">
        <v>8874000</v>
      </c>
      <c r="I67" s="954">
        <v>60139000</v>
      </c>
      <c r="J67" s="954">
        <v>0</v>
      </c>
      <c r="K67" s="954">
        <v>0</v>
      </c>
      <c r="L67" s="962">
        <v>0</v>
      </c>
    </row>
    <row r="68" spans="1:12" ht="18.95" customHeight="1">
      <c r="A68" s="873"/>
      <c r="B68" s="874"/>
      <c r="C68" s="875"/>
      <c r="D68" s="878" t="s">
        <v>42</v>
      </c>
      <c r="E68" s="961">
        <v>303377448.22999996</v>
      </c>
      <c r="F68" s="954">
        <v>190476989.38999996</v>
      </c>
      <c r="G68" s="954">
        <v>0</v>
      </c>
      <c r="H68" s="954">
        <v>45860345.800000004</v>
      </c>
      <c r="I68" s="954">
        <v>67040113.039999999</v>
      </c>
      <c r="J68" s="954">
        <v>0</v>
      </c>
      <c r="K68" s="954">
        <v>0</v>
      </c>
      <c r="L68" s="962">
        <v>0</v>
      </c>
    </row>
    <row r="69" spans="1:12" ht="18.95" customHeight="1">
      <c r="A69" s="873"/>
      <c r="B69" s="874"/>
      <c r="C69" s="875"/>
      <c r="D69" s="878" t="s">
        <v>43</v>
      </c>
      <c r="E69" s="961">
        <v>189652314.56</v>
      </c>
      <c r="F69" s="954">
        <v>145909311.25999999</v>
      </c>
      <c r="G69" s="954">
        <v>0</v>
      </c>
      <c r="H69" s="954">
        <v>42986053.49000001</v>
      </c>
      <c r="I69" s="954">
        <v>756949.81</v>
      </c>
      <c r="J69" s="954">
        <v>0</v>
      </c>
      <c r="K69" s="954">
        <v>0</v>
      </c>
      <c r="L69" s="962">
        <v>0</v>
      </c>
    </row>
    <row r="70" spans="1:12" ht="18.95" customHeight="1">
      <c r="A70" s="877"/>
      <c r="B70" s="875"/>
      <c r="C70" s="875"/>
      <c r="D70" s="878" t="s">
        <v>44</v>
      </c>
      <c r="E70" s="901">
        <v>1.0802767990248292</v>
      </c>
      <c r="F70" s="835">
        <v>1.3694489822236404</v>
      </c>
      <c r="G70" s="835">
        <v>0</v>
      </c>
      <c r="H70" s="835">
        <v>4.8440447926526939</v>
      </c>
      <c r="I70" s="835">
        <v>1.2586671045411465E-2</v>
      </c>
      <c r="J70" s="835">
        <v>0</v>
      </c>
      <c r="K70" s="835">
        <v>0</v>
      </c>
      <c r="L70" s="902">
        <v>0</v>
      </c>
    </row>
    <row r="71" spans="1:12" ht="18.95" customHeight="1">
      <c r="A71" s="879"/>
      <c r="B71" s="880"/>
      <c r="C71" s="880"/>
      <c r="D71" s="881" t="s">
        <v>45</v>
      </c>
      <c r="E71" s="903">
        <v>0.62513649470813215</v>
      </c>
      <c r="F71" s="904">
        <v>0.76602067119641393</v>
      </c>
      <c r="G71" s="904">
        <v>0</v>
      </c>
      <c r="H71" s="904">
        <v>0.93732510603964969</v>
      </c>
      <c r="I71" s="904">
        <v>1.1290998413865444E-2</v>
      </c>
      <c r="J71" s="904">
        <v>0</v>
      </c>
      <c r="K71" s="904">
        <v>0</v>
      </c>
      <c r="L71" s="905">
        <v>0</v>
      </c>
    </row>
    <row r="72" spans="1:12" ht="18.95" customHeight="1">
      <c r="A72" s="890" t="s">
        <v>372</v>
      </c>
      <c r="B72" s="886" t="s">
        <v>47</v>
      </c>
      <c r="C72" s="891" t="s">
        <v>373</v>
      </c>
      <c r="D72" s="888" t="s">
        <v>41</v>
      </c>
      <c r="E72" s="959">
        <v>442546000</v>
      </c>
      <c r="F72" s="954">
        <v>364549000</v>
      </c>
      <c r="G72" s="954">
        <v>159000</v>
      </c>
      <c r="H72" s="954">
        <v>60598000</v>
      </c>
      <c r="I72" s="954">
        <v>2339000</v>
      </c>
      <c r="J72" s="954">
        <v>0</v>
      </c>
      <c r="K72" s="954">
        <v>0</v>
      </c>
      <c r="L72" s="962">
        <v>14901000</v>
      </c>
    </row>
    <row r="73" spans="1:12" ht="18.95" customHeight="1">
      <c r="A73" s="873"/>
      <c r="B73" s="874"/>
      <c r="C73" s="875"/>
      <c r="D73" s="878" t="s">
        <v>42</v>
      </c>
      <c r="E73" s="961">
        <v>451244322.51000005</v>
      </c>
      <c r="F73" s="954">
        <v>369554088.04000002</v>
      </c>
      <c r="G73" s="954">
        <v>206016</v>
      </c>
      <c r="H73" s="954">
        <v>61534758.280000001</v>
      </c>
      <c r="I73" s="954">
        <v>3571587.19</v>
      </c>
      <c r="J73" s="954">
        <v>0</v>
      </c>
      <c r="K73" s="954">
        <v>0</v>
      </c>
      <c r="L73" s="962">
        <v>16377873</v>
      </c>
    </row>
    <row r="74" spans="1:12" ht="18.95" customHeight="1">
      <c r="A74" s="873"/>
      <c r="B74" s="874"/>
      <c r="C74" s="875"/>
      <c r="D74" s="878" t="s">
        <v>43</v>
      </c>
      <c r="E74" s="961">
        <v>332634399.41000003</v>
      </c>
      <c r="F74" s="954">
        <v>273943829.31000006</v>
      </c>
      <c r="G74" s="954">
        <v>106790.26</v>
      </c>
      <c r="H74" s="954">
        <v>45204035.75</v>
      </c>
      <c r="I74" s="954">
        <v>1972709.51</v>
      </c>
      <c r="J74" s="954">
        <v>0</v>
      </c>
      <c r="K74" s="954">
        <v>0</v>
      </c>
      <c r="L74" s="962">
        <v>11407034.579999994</v>
      </c>
    </row>
    <row r="75" spans="1:12" ht="18.95" customHeight="1">
      <c r="A75" s="877"/>
      <c r="B75" s="875"/>
      <c r="C75" s="875" t="s">
        <v>4</v>
      </c>
      <c r="D75" s="878" t="s">
        <v>44</v>
      </c>
      <c r="E75" s="901">
        <v>0.75163802047696737</v>
      </c>
      <c r="F75" s="835">
        <v>0.75145955498437811</v>
      </c>
      <c r="G75" s="835">
        <v>0.67163685534591189</v>
      </c>
      <c r="H75" s="835">
        <v>0.74596580332684248</v>
      </c>
      <c r="I75" s="835">
        <v>0.84339867892261655</v>
      </c>
      <c r="J75" s="835">
        <v>0</v>
      </c>
      <c r="K75" s="835">
        <v>0</v>
      </c>
      <c r="L75" s="902">
        <v>0.7655214133279642</v>
      </c>
    </row>
    <row r="76" spans="1:12" ht="18.75" customHeight="1">
      <c r="A76" s="879"/>
      <c r="B76" s="880"/>
      <c r="C76" s="880"/>
      <c r="D76" s="884" t="s">
        <v>45</v>
      </c>
      <c r="E76" s="903">
        <v>0.73714921787770193</v>
      </c>
      <c r="F76" s="904">
        <v>0.74128209692636049</v>
      </c>
      <c r="G76" s="904">
        <v>0.51835905949052496</v>
      </c>
      <c r="H76" s="904">
        <v>0.73460978824860668</v>
      </c>
      <c r="I76" s="904">
        <v>0.55233413187373426</v>
      </c>
      <c r="J76" s="904">
        <v>0</v>
      </c>
      <c r="K76" s="904">
        <v>0</v>
      </c>
      <c r="L76" s="905">
        <v>0.6964905992371534</v>
      </c>
    </row>
    <row r="77" spans="1:12" ht="18.95" hidden="1" customHeight="1">
      <c r="A77" s="873" t="s">
        <v>374</v>
      </c>
      <c r="B77" s="874" t="s">
        <v>47</v>
      </c>
      <c r="C77" s="875" t="s">
        <v>375</v>
      </c>
      <c r="D77" s="889" t="s">
        <v>41</v>
      </c>
      <c r="E77" s="959">
        <v>0</v>
      </c>
      <c r="F77" s="960">
        <v>0</v>
      </c>
      <c r="G77" s="960">
        <v>0</v>
      </c>
      <c r="H77" s="960">
        <v>0</v>
      </c>
      <c r="I77" s="960">
        <v>0</v>
      </c>
      <c r="J77" s="960">
        <v>0</v>
      </c>
      <c r="K77" s="960">
        <v>0</v>
      </c>
      <c r="L77" s="963">
        <v>0</v>
      </c>
    </row>
    <row r="78" spans="1:12" ht="18.95" hidden="1" customHeight="1">
      <c r="A78" s="873"/>
      <c r="B78" s="874"/>
      <c r="C78" s="875"/>
      <c r="D78" s="878" t="s">
        <v>42</v>
      </c>
      <c r="E78" s="961">
        <v>0</v>
      </c>
      <c r="F78" s="954">
        <v>0</v>
      </c>
      <c r="G78" s="954">
        <v>0</v>
      </c>
      <c r="H78" s="954">
        <v>0</v>
      </c>
      <c r="I78" s="954">
        <v>0</v>
      </c>
      <c r="J78" s="954">
        <v>0</v>
      </c>
      <c r="K78" s="954">
        <v>0</v>
      </c>
      <c r="L78" s="962">
        <v>0</v>
      </c>
    </row>
    <row r="79" spans="1:12" ht="18.95" hidden="1" customHeight="1">
      <c r="A79" s="873"/>
      <c r="B79" s="874"/>
      <c r="C79" s="875"/>
      <c r="D79" s="878" t="s">
        <v>43</v>
      </c>
      <c r="E79" s="961">
        <v>0</v>
      </c>
      <c r="F79" s="954">
        <v>0</v>
      </c>
      <c r="G79" s="954">
        <v>0</v>
      </c>
      <c r="H79" s="954">
        <v>0</v>
      </c>
      <c r="I79" s="954">
        <v>0</v>
      </c>
      <c r="J79" s="954">
        <v>0</v>
      </c>
      <c r="K79" s="954">
        <v>0</v>
      </c>
      <c r="L79" s="962">
        <v>0</v>
      </c>
    </row>
    <row r="80" spans="1:12" ht="18.95" hidden="1" customHeight="1">
      <c r="A80" s="877"/>
      <c r="B80" s="875"/>
      <c r="C80" s="875"/>
      <c r="D80" s="878" t="s">
        <v>44</v>
      </c>
      <c r="E80" s="901">
        <v>0</v>
      </c>
      <c r="F80" s="835">
        <v>0</v>
      </c>
      <c r="G80" s="835">
        <v>0</v>
      </c>
      <c r="H80" s="835">
        <v>0</v>
      </c>
      <c r="I80" s="835">
        <v>0</v>
      </c>
      <c r="J80" s="835">
        <v>0</v>
      </c>
      <c r="K80" s="835">
        <v>0</v>
      </c>
      <c r="L80" s="902">
        <v>0</v>
      </c>
    </row>
    <row r="81" spans="1:12" ht="18.95" hidden="1" customHeight="1">
      <c r="A81" s="879"/>
      <c r="B81" s="880"/>
      <c r="C81" s="880"/>
      <c r="D81" s="878" t="s">
        <v>45</v>
      </c>
      <c r="E81" s="903">
        <v>0</v>
      </c>
      <c r="F81" s="904">
        <v>0</v>
      </c>
      <c r="G81" s="904">
        <v>0</v>
      </c>
      <c r="H81" s="904">
        <v>0</v>
      </c>
      <c r="I81" s="904">
        <v>0</v>
      </c>
      <c r="J81" s="904">
        <v>0</v>
      </c>
      <c r="K81" s="904">
        <v>0</v>
      </c>
      <c r="L81" s="905">
        <v>0</v>
      </c>
    </row>
    <row r="82" spans="1:12" ht="18.95" hidden="1" customHeight="1">
      <c r="A82" s="873" t="s">
        <v>376</v>
      </c>
      <c r="B82" s="874" t="s">
        <v>47</v>
      </c>
      <c r="C82" s="875" t="s">
        <v>111</v>
      </c>
      <c r="D82" s="876" t="s">
        <v>41</v>
      </c>
      <c r="E82" s="959">
        <v>0</v>
      </c>
      <c r="F82" s="960">
        <v>0</v>
      </c>
      <c r="G82" s="960">
        <v>0</v>
      </c>
      <c r="H82" s="960">
        <v>0</v>
      </c>
      <c r="I82" s="960">
        <v>0</v>
      </c>
      <c r="J82" s="960">
        <v>0</v>
      </c>
      <c r="K82" s="960">
        <v>0</v>
      </c>
      <c r="L82" s="963">
        <v>0</v>
      </c>
    </row>
    <row r="83" spans="1:12" ht="18.95" hidden="1" customHeight="1">
      <c r="A83" s="873"/>
      <c r="B83" s="874"/>
      <c r="C83" s="875"/>
      <c r="D83" s="878" t="s">
        <v>42</v>
      </c>
      <c r="E83" s="961">
        <v>0</v>
      </c>
      <c r="F83" s="954">
        <v>0</v>
      </c>
      <c r="G83" s="954">
        <v>0</v>
      </c>
      <c r="H83" s="954">
        <v>0</v>
      </c>
      <c r="I83" s="954">
        <v>0</v>
      </c>
      <c r="J83" s="954">
        <v>0</v>
      </c>
      <c r="K83" s="954">
        <v>0</v>
      </c>
      <c r="L83" s="962">
        <v>0</v>
      </c>
    </row>
    <row r="84" spans="1:12" ht="18.95" hidden="1" customHeight="1">
      <c r="A84" s="873"/>
      <c r="B84" s="874"/>
      <c r="C84" s="875"/>
      <c r="D84" s="878" t="s">
        <v>43</v>
      </c>
      <c r="E84" s="961">
        <v>0</v>
      </c>
      <c r="F84" s="954">
        <v>0</v>
      </c>
      <c r="G84" s="954">
        <v>0</v>
      </c>
      <c r="H84" s="954">
        <v>0</v>
      </c>
      <c r="I84" s="954">
        <v>0</v>
      </c>
      <c r="J84" s="954">
        <v>0</v>
      </c>
      <c r="K84" s="954">
        <v>0</v>
      </c>
      <c r="L84" s="962">
        <v>0</v>
      </c>
    </row>
    <row r="85" spans="1:12" ht="18.95" hidden="1" customHeight="1">
      <c r="A85" s="877"/>
      <c r="B85" s="875"/>
      <c r="C85" s="875"/>
      <c r="D85" s="878" t="s">
        <v>44</v>
      </c>
      <c r="E85" s="901">
        <v>0</v>
      </c>
      <c r="F85" s="835">
        <v>0</v>
      </c>
      <c r="G85" s="835">
        <v>0</v>
      </c>
      <c r="H85" s="835">
        <v>0</v>
      </c>
      <c r="I85" s="835">
        <v>0</v>
      </c>
      <c r="J85" s="835">
        <v>0</v>
      </c>
      <c r="K85" s="835">
        <v>0</v>
      </c>
      <c r="L85" s="902">
        <v>0</v>
      </c>
    </row>
    <row r="86" spans="1:12" ht="18.95" hidden="1" customHeight="1">
      <c r="A86" s="879"/>
      <c r="B86" s="880"/>
      <c r="C86" s="880"/>
      <c r="D86" s="883" t="s">
        <v>45</v>
      </c>
      <c r="E86" s="903">
        <v>0</v>
      </c>
      <c r="F86" s="904">
        <v>0</v>
      </c>
      <c r="G86" s="904">
        <v>0</v>
      </c>
      <c r="H86" s="904">
        <v>0</v>
      </c>
      <c r="I86" s="904">
        <v>0</v>
      </c>
      <c r="J86" s="904">
        <v>0</v>
      </c>
      <c r="K86" s="904">
        <v>0</v>
      </c>
      <c r="L86" s="905">
        <v>0</v>
      </c>
    </row>
    <row r="87" spans="1:12" ht="18.95" customHeight="1">
      <c r="A87" s="873" t="s">
        <v>377</v>
      </c>
      <c r="B87" s="874" t="s">
        <v>47</v>
      </c>
      <c r="C87" s="875" t="s">
        <v>83</v>
      </c>
      <c r="D87" s="878" t="s">
        <v>41</v>
      </c>
      <c r="E87" s="959">
        <v>1761516000</v>
      </c>
      <c r="F87" s="954">
        <v>506630000</v>
      </c>
      <c r="G87" s="954">
        <v>2465000</v>
      </c>
      <c r="H87" s="954">
        <v>1167894000</v>
      </c>
      <c r="I87" s="954">
        <v>64727000</v>
      </c>
      <c r="J87" s="954">
        <v>0</v>
      </c>
      <c r="K87" s="954">
        <v>0</v>
      </c>
      <c r="L87" s="962">
        <v>19800000</v>
      </c>
    </row>
    <row r="88" spans="1:12" ht="18.95" customHeight="1">
      <c r="A88" s="873"/>
      <c r="B88" s="874"/>
      <c r="C88" s="875"/>
      <c r="D88" s="878" t="s">
        <v>42</v>
      </c>
      <c r="E88" s="961">
        <v>1930598422.7599998</v>
      </c>
      <c r="F88" s="954">
        <v>534424667.82000005</v>
      </c>
      <c r="G88" s="954">
        <v>3019019.13</v>
      </c>
      <c r="H88" s="954">
        <v>1255468511.6399996</v>
      </c>
      <c r="I88" s="954">
        <v>85874314.790000007</v>
      </c>
      <c r="J88" s="954">
        <v>0</v>
      </c>
      <c r="K88" s="954">
        <v>0</v>
      </c>
      <c r="L88" s="962">
        <v>51811909.38000001</v>
      </c>
    </row>
    <row r="89" spans="1:12" ht="18.95" customHeight="1">
      <c r="A89" s="873"/>
      <c r="B89" s="874"/>
      <c r="C89" s="875"/>
      <c r="D89" s="878" t="s">
        <v>43</v>
      </c>
      <c r="E89" s="961">
        <v>1463652735.76</v>
      </c>
      <c r="F89" s="954">
        <v>435687482.1500001</v>
      </c>
      <c r="G89" s="954">
        <v>1903256.77</v>
      </c>
      <c r="H89" s="954">
        <v>963078669.1500001</v>
      </c>
      <c r="I89" s="954">
        <v>27045201.869999997</v>
      </c>
      <c r="J89" s="954">
        <v>0</v>
      </c>
      <c r="K89" s="954">
        <v>0</v>
      </c>
      <c r="L89" s="962">
        <v>35938125.819999993</v>
      </c>
    </row>
    <row r="90" spans="1:12" ht="18.95" customHeight="1">
      <c r="A90" s="873"/>
      <c r="B90" s="875"/>
      <c r="C90" s="875"/>
      <c r="D90" s="878" t="s">
        <v>44</v>
      </c>
      <c r="E90" s="901">
        <v>0.83090516109987078</v>
      </c>
      <c r="F90" s="835">
        <v>0.85997173904032542</v>
      </c>
      <c r="G90" s="835">
        <v>0.77211227991886411</v>
      </c>
      <c r="H90" s="835">
        <v>0.82462849295398388</v>
      </c>
      <c r="I90" s="835">
        <v>0.41783493549832368</v>
      </c>
      <c r="J90" s="835">
        <v>0</v>
      </c>
      <c r="K90" s="835">
        <v>0</v>
      </c>
      <c r="L90" s="902">
        <v>1.8150568595959593</v>
      </c>
    </row>
    <row r="91" spans="1:12" ht="18.95" customHeight="1">
      <c r="A91" s="879"/>
      <c r="B91" s="880"/>
      <c r="C91" s="880"/>
      <c r="D91" s="881" t="s">
        <v>45</v>
      </c>
      <c r="E91" s="903">
        <v>0.75813422330862035</v>
      </c>
      <c r="F91" s="904">
        <v>0.81524583048764565</v>
      </c>
      <c r="G91" s="904">
        <v>0.63042222922250912</v>
      </c>
      <c r="H91" s="904">
        <v>0.76710698852330828</v>
      </c>
      <c r="I91" s="904">
        <v>0.31493936150916907</v>
      </c>
      <c r="J91" s="904">
        <v>0</v>
      </c>
      <c r="K91" s="904">
        <v>0</v>
      </c>
      <c r="L91" s="905">
        <v>0.69362674045501438</v>
      </c>
    </row>
    <row r="92" spans="1:12" ht="18.95" hidden="1" customHeight="1">
      <c r="A92" s="873" t="s">
        <v>378</v>
      </c>
      <c r="B92" s="874" t="s">
        <v>47</v>
      </c>
      <c r="C92" s="875" t="s">
        <v>379</v>
      </c>
      <c r="D92" s="876" t="s">
        <v>41</v>
      </c>
      <c r="E92" s="959">
        <v>0</v>
      </c>
      <c r="F92" s="960">
        <v>0</v>
      </c>
      <c r="G92" s="960">
        <v>0</v>
      </c>
      <c r="H92" s="960">
        <v>0</v>
      </c>
      <c r="I92" s="960">
        <v>0</v>
      </c>
      <c r="J92" s="960">
        <v>0</v>
      </c>
      <c r="K92" s="960">
        <v>0</v>
      </c>
      <c r="L92" s="963">
        <v>0</v>
      </c>
    </row>
    <row r="93" spans="1:12" ht="18.95" hidden="1" customHeight="1">
      <c r="A93" s="873"/>
      <c r="B93" s="874"/>
      <c r="C93" s="875" t="s">
        <v>380</v>
      </c>
      <c r="D93" s="878" t="s">
        <v>42</v>
      </c>
      <c r="E93" s="961">
        <v>0</v>
      </c>
      <c r="F93" s="954">
        <v>0</v>
      </c>
      <c r="G93" s="954">
        <v>0</v>
      </c>
      <c r="H93" s="954">
        <v>0</v>
      </c>
      <c r="I93" s="954">
        <v>0</v>
      </c>
      <c r="J93" s="954">
        <v>0</v>
      </c>
      <c r="K93" s="954">
        <v>0</v>
      </c>
      <c r="L93" s="962">
        <v>0</v>
      </c>
    </row>
    <row r="94" spans="1:12" ht="18.95" hidden="1" customHeight="1">
      <c r="A94" s="873"/>
      <c r="B94" s="874"/>
      <c r="C94" s="875" t="s">
        <v>381</v>
      </c>
      <c r="D94" s="878" t="s">
        <v>43</v>
      </c>
      <c r="E94" s="961">
        <v>0</v>
      </c>
      <c r="F94" s="954">
        <v>0</v>
      </c>
      <c r="G94" s="954">
        <v>0</v>
      </c>
      <c r="H94" s="954">
        <v>0</v>
      </c>
      <c r="I94" s="954">
        <v>0</v>
      </c>
      <c r="J94" s="954">
        <v>0</v>
      </c>
      <c r="K94" s="954">
        <v>0</v>
      </c>
      <c r="L94" s="962">
        <v>0</v>
      </c>
    </row>
    <row r="95" spans="1:12" ht="18.95" hidden="1" customHeight="1">
      <c r="A95" s="877"/>
      <c r="B95" s="875"/>
      <c r="C95" s="875" t="s">
        <v>382</v>
      </c>
      <c r="D95" s="878" t="s">
        <v>44</v>
      </c>
      <c r="E95" s="901">
        <v>0</v>
      </c>
      <c r="F95" s="835">
        <v>0</v>
      </c>
      <c r="G95" s="835">
        <v>0</v>
      </c>
      <c r="H95" s="835">
        <v>0</v>
      </c>
      <c r="I95" s="835">
        <v>0</v>
      </c>
      <c r="J95" s="835">
        <v>0</v>
      </c>
      <c r="K95" s="835">
        <v>0</v>
      </c>
      <c r="L95" s="902">
        <v>0</v>
      </c>
    </row>
    <row r="96" spans="1:12" ht="18.95" hidden="1" customHeight="1">
      <c r="A96" s="879"/>
      <c r="B96" s="880"/>
      <c r="C96" s="880"/>
      <c r="D96" s="883" t="s">
        <v>45</v>
      </c>
      <c r="E96" s="903">
        <v>0</v>
      </c>
      <c r="F96" s="904">
        <v>0</v>
      </c>
      <c r="G96" s="904">
        <v>0</v>
      </c>
      <c r="H96" s="904">
        <v>0</v>
      </c>
      <c r="I96" s="904">
        <v>0</v>
      </c>
      <c r="J96" s="904">
        <v>0</v>
      </c>
      <c r="K96" s="904">
        <v>0</v>
      </c>
      <c r="L96" s="905">
        <v>0</v>
      </c>
    </row>
    <row r="97" spans="1:12" ht="18.95" customHeight="1">
      <c r="A97" s="873" t="s">
        <v>383</v>
      </c>
      <c r="B97" s="874" t="s">
        <v>47</v>
      </c>
      <c r="C97" s="875" t="s">
        <v>113</v>
      </c>
      <c r="D97" s="878" t="s">
        <v>41</v>
      </c>
      <c r="E97" s="959">
        <v>6513000</v>
      </c>
      <c r="F97" s="954">
        <v>1744000</v>
      </c>
      <c r="G97" s="954">
        <v>5000</v>
      </c>
      <c r="H97" s="954">
        <v>3594000</v>
      </c>
      <c r="I97" s="954">
        <v>1170000</v>
      </c>
      <c r="J97" s="954">
        <v>0</v>
      </c>
      <c r="K97" s="954">
        <v>0</v>
      </c>
      <c r="L97" s="962">
        <v>0</v>
      </c>
    </row>
    <row r="98" spans="1:12" ht="18.95" customHeight="1">
      <c r="A98" s="873"/>
      <c r="B98" s="874"/>
      <c r="C98" s="875"/>
      <c r="D98" s="878" t="s">
        <v>42</v>
      </c>
      <c r="E98" s="961">
        <v>6517205</v>
      </c>
      <c r="F98" s="954">
        <v>1696698.76</v>
      </c>
      <c r="G98" s="954">
        <v>5000</v>
      </c>
      <c r="H98" s="954">
        <v>3303301.24</v>
      </c>
      <c r="I98" s="954">
        <v>1512205</v>
      </c>
      <c r="J98" s="954">
        <v>0</v>
      </c>
      <c r="K98" s="954">
        <v>0</v>
      </c>
      <c r="L98" s="962">
        <v>0</v>
      </c>
    </row>
    <row r="99" spans="1:12" ht="18.95" customHeight="1">
      <c r="A99" s="873"/>
      <c r="B99" s="874"/>
      <c r="C99" s="875"/>
      <c r="D99" s="878" t="s">
        <v>43</v>
      </c>
      <c r="E99" s="961">
        <v>2340944.75</v>
      </c>
      <c r="F99" s="954">
        <v>1000192.4</v>
      </c>
      <c r="G99" s="954">
        <v>451.35</v>
      </c>
      <c r="H99" s="954">
        <v>1338456</v>
      </c>
      <c r="I99" s="954">
        <v>1845</v>
      </c>
      <c r="J99" s="954">
        <v>0</v>
      </c>
      <c r="K99" s="954">
        <v>0</v>
      </c>
      <c r="L99" s="962">
        <v>0</v>
      </c>
    </row>
    <row r="100" spans="1:12" ht="18.95" customHeight="1">
      <c r="A100" s="877"/>
      <c r="B100" s="875"/>
      <c r="C100" s="875"/>
      <c r="D100" s="878" t="s">
        <v>44</v>
      </c>
      <c r="E100" s="901">
        <v>0.35942649316751113</v>
      </c>
      <c r="F100" s="835">
        <v>0.57350481651376151</v>
      </c>
      <c r="G100" s="835">
        <v>9.0270000000000003E-2</v>
      </c>
      <c r="H100" s="835">
        <v>0.37241402337228713</v>
      </c>
      <c r="I100" s="835">
        <v>1.5769230769230769E-3</v>
      </c>
      <c r="J100" s="835">
        <v>0</v>
      </c>
      <c r="K100" s="835">
        <v>0</v>
      </c>
      <c r="L100" s="902">
        <v>0</v>
      </c>
    </row>
    <row r="101" spans="1:12" ht="18.95" customHeight="1">
      <c r="A101" s="879"/>
      <c r="B101" s="880"/>
      <c r="C101" s="880"/>
      <c r="D101" s="881" t="s">
        <v>45</v>
      </c>
      <c r="E101" s="903">
        <v>0.35919458571580914</v>
      </c>
      <c r="F101" s="904">
        <v>0.58949321092213214</v>
      </c>
      <c r="G101" s="904">
        <v>9.0270000000000003E-2</v>
      </c>
      <c r="H101" s="904">
        <v>0.40518738763286388</v>
      </c>
      <c r="I101" s="904">
        <v>1.2200726753317176E-3</v>
      </c>
      <c r="J101" s="904">
        <v>0</v>
      </c>
      <c r="K101" s="904">
        <v>0</v>
      </c>
      <c r="L101" s="905">
        <v>0</v>
      </c>
    </row>
    <row r="102" spans="1:12" ht="18.95" hidden="1" customHeight="1">
      <c r="A102" s="890" t="s">
        <v>384</v>
      </c>
      <c r="B102" s="886" t="s">
        <v>47</v>
      </c>
      <c r="C102" s="891" t="s">
        <v>385</v>
      </c>
      <c r="D102" s="888" t="s">
        <v>41</v>
      </c>
      <c r="E102" s="959">
        <v>0</v>
      </c>
      <c r="F102" s="954">
        <v>0</v>
      </c>
      <c r="G102" s="954">
        <v>0</v>
      </c>
      <c r="H102" s="954">
        <v>0</v>
      </c>
      <c r="I102" s="954">
        <v>0</v>
      </c>
      <c r="J102" s="954">
        <v>0</v>
      </c>
      <c r="K102" s="954">
        <v>0</v>
      </c>
      <c r="L102" s="962">
        <v>0</v>
      </c>
    </row>
    <row r="103" spans="1:12" ht="18.95" hidden="1" customHeight="1">
      <c r="A103" s="873"/>
      <c r="B103" s="874"/>
      <c r="C103" s="875" t="s">
        <v>386</v>
      </c>
      <c r="D103" s="878" t="s">
        <v>42</v>
      </c>
      <c r="E103" s="961">
        <v>0</v>
      </c>
      <c r="F103" s="954">
        <v>0</v>
      </c>
      <c r="G103" s="954">
        <v>0</v>
      </c>
      <c r="H103" s="954">
        <v>0</v>
      </c>
      <c r="I103" s="954">
        <v>0</v>
      </c>
      <c r="J103" s="954">
        <v>0</v>
      </c>
      <c r="K103" s="954">
        <v>0</v>
      </c>
      <c r="L103" s="962">
        <v>0</v>
      </c>
    </row>
    <row r="104" spans="1:12" ht="18.95" hidden="1" customHeight="1">
      <c r="A104" s="873"/>
      <c r="B104" s="874"/>
      <c r="C104" s="875"/>
      <c r="D104" s="878" t="s">
        <v>43</v>
      </c>
      <c r="E104" s="961">
        <v>0</v>
      </c>
      <c r="F104" s="954">
        <v>0</v>
      </c>
      <c r="G104" s="954">
        <v>0</v>
      </c>
      <c r="H104" s="954">
        <v>0</v>
      </c>
      <c r="I104" s="954">
        <v>0</v>
      </c>
      <c r="J104" s="954">
        <v>0</v>
      </c>
      <c r="K104" s="954">
        <v>0</v>
      </c>
      <c r="L104" s="962">
        <v>0</v>
      </c>
    </row>
    <row r="105" spans="1:12" ht="18.95" hidden="1" customHeight="1">
      <c r="A105" s="877"/>
      <c r="B105" s="875"/>
      <c r="C105" s="875"/>
      <c r="D105" s="878" t="s">
        <v>44</v>
      </c>
      <c r="E105" s="901">
        <v>0</v>
      </c>
      <c r="F105" s="835">
        <v>0</v>
      </c>
      <c r="G105" s="835">
        <v>0</v>
      </c>
      <c r="H105" s="835">
        <v>0</v>
      </c>
      <c r="I105" s="835">
        <v>0</v>
      </c>
      <c r="J105" s="835">
        <v>0</v>
      </c>
      <c r="K105" s="835">
        <v>0</v>
      </c>
      <c r="L105" s="902">
        <v>0</v>
      </c>
    </row>
    <row r="106" spans="1:12" ht="18.95" hidden="1" customHeight="1">
      <c r="A106" s="879"/>
      <c r="B106" s="880"/>
      <c r="C106" s="880"/>
      <c r="D106" s="884" t="s">
        <v>45</v>
      </c>
      <c r="E106" s="903">
        <v>0</v>
      </c>
      <c r="F106" s="904">
        <v>0</v>
      </c>
      <c r="G106" s="904">
        <v>0</v>
      </c>
      <c r="H106" s="904">
        <v>0</v>
      </c>
      <c r="I106" s="904">
        <v>0</v>
      </c>
      <c r="J106" s="904">
        <v>0</v>
      </c>
      <c r="K106" s="904">
        <v>0</v>
      </c>
      <c r="L106" s="905">
        <v>0</v>
      </c>
    </row>
    <row r="107" spans="1:12" ht="18.95" customHeight="1">
      <c r="A107" s="873" t="s">
        <v>387</v>
      </c>
      <c r="B107" s="874" t="s">
        <v>47</v>
      </c>
      <c r="C107" s="875" t="s">
        <v>388</v>
      </c>
      <c r="D107" s="889" t="s">
        <v>41</v>
      </c>
      <c r="E107" s="959">
        <v>3355809000</v>
      </c>
      <c r="F107" s="954">
        <v>2937973000</v>
      </c>
      <c r="G107" s="954">
        <v>4728000</v>
      </c>
      <c r="H107" s="954">
        <v>207261000</v>
      </c>
      <c r="I107" s="954">
        <v>200777000</v>
      </c>
      <c r="J107" s="954">
        <v>0</v>
      </c>
      <c r="K107" s="954">
        <v>0</v>
      </c>
      <c r="L107" s="962">
        <v>5070000</v>
      </c>
    </row>
    <row r="108" spans="1:12" ht="18.95" customHeight="1">
      <c r="A108" s="873"/>
      <c r="B108" s="874"/>
      <c r="C108" s="875" t="s">
        <v>389</v>
      </c>
      <c r="D108" s="878" t="s">
        <v>42</v>
      </c>
      <c r="E108" s="961">
        <v>3460264909.3000002</v>
      </c>
      <c r="F108" s="954">
        <v>2989140724.0700002</v>
      </c>
      <c r="G108" s="954">
        <v>4279434.3599999994</v>
      </c>
      <c r="H108" s="954">
        <v>199256275.91999999</v>
      </c>
      <c r="I108" s="954">
        <v>227929632.89000002</v>
      </c>
      <c r="J108" s="954">
        <v>0</v>
      </c>
      <c r="K108" s="954">
        <v>0</v>
      </c>
      <c r="L108" s="962">
        <v>39658842.060000002</v>
      </c>
    </row>
    <row r="109" spans="1:12" ht="18.95" customHeight="1">
      <c r="A109" s="873"/>
      <c r="B109" s="874"/>
      <c r="C109" s="875"/>
      <c r="D109" s="878" t="s">
        <v>43</v>
      </c>
      <c r="E109" s="961">
        <v>2824824728.4300003</v>
      </c>
      <c r="F109" s="954">
        <v>2637755769.9100003</v>
      </c>
      <c r="G109" s="954">
        <v>3058259.07</v>
      </c>
      <c r="H109" s="954">
        <v>144150537.96999994</v>
      </c>
      <c r="I109" s="954">
        <v>11711264.080000002</v>
      </c>
      <c r="J109" s="954">
        <v>0</v>
      </c>
      <c r="K109" s="954">
        <v>0</v>
      </c>
      <c r="L109" s="962">
        <v>28148897.400000002</v>
      </c>
    </row>
    <row r="110" spans="1:12" ht="18.95" customHeight="1">
      <c r="A110" s="873"/>
      <c r="B110" s="875"/>
      <c r="C110" s="875"/>
      <c r="D110" s="878" t="s">
        <v>44</v>
      </c>
      <c r="E110" s="901">
        <v>0.84177160512710958</v>
      </c>
      <c r="F110" s="835">
        <v>0.89781484374090581</v>
      </c>
      <c r="G110" s="835">
        <v>0.646839904822335</v>
      </c>
      <c r="H110" s="835">
        <v>0.69550247258287834</v>
      </c>
      <c r="I110" s="835">
        <v>5.8329709478675357E-2</v>
      </c>
      <c r="J110" s="835">
        <v>0</v>
      </c>
      <c r="K110" s="835">
        <v>0</v>
      </c>
      <c r="L110" s="902">
        <v>5.5520507692307692</v>
      </c>
    </row>
    <row r="111" spans="1:12" ht="18.95" customHeight="1">
      <c r="A111" s="879"/>
      <c r="B111" s="880"/>
      <c r="C111" s="880"/>
      <c r="D111" s="878" t="s">
        <v>45</v>
      </c>
      <c r="E111" s="903">
        <v>0.8163608285706232</v>
      </c>
      <c r="F111" s="904">
        <v>0.88244616543795373</v>
      </c>
      <c r="G111" s="904">
        <v>0.71464095782976333</v>
      </c>
      <c r="H111" s="904">
        <v>0.72344289937384643</v>
      </c>
      <c r="I111" s="904">
        <v>5.1381050947648901E-2</v>
      </c>
      <c r="J111" s="904">
        <v>0</v>
      </c>
      <c r="K111" s="904">
        <v>0</v>
      </c>
      <c r="L111" s="905">
        <v>0.70977607862109127</v>
      </c>
    </row>
    <row r="112" spans="1:12" ht="18.95" customHeight="1">
      <c r="A112" s="873" t="s">
        <v>390</v>
      </c>
      <c r="B112" s="874" t="s">
        <v>47</v>
      </c>
      <c r="C112" s="875" t="s">
        <v>391</v>
      </c>
      <c r="D112" s="876" t="s">
        <v>41</v>
      </c>
      <c r="E112" s="959">
        <v>100320000</v>
      </c>
      <c r="F112" s="954">
        <v>100320000</v>
      </c>
      <c r="G112" s="954">
        <v>0</v>
      </c>
      <c r="H112" s="954">
        <v>0</v>
      </c>
      <c r="I112" s="954">
        <v>0</v>
      </c>
      <c r="J112" s="954">
        <v>0</v>
      </c>
      <c r="K112" s="954">
        <v>0</v>
      </c>
      <c r="L112" s="962">
        <v>0</v>
      </c>
    </row>
    <row r="113" spans="1:12" ht="18.95" customHeight="1">
      <c r="A113" s="873"/>
      <c r="B113" s="874"/>
      <c r="C113" s="875"/>
      <c r="D113" s="878" t="s">
        <v>42</v>
      </c>
      <c r="E113" s="961">
        <v>100344998.34999999</v>
      </c>
      <c r="F113" s="954">
        <v>100320000</v>
      </c>
      <c r="G113" s="954">
        <v>0</v>
      </c>
      <c r="H113" s="954">
        <v>24998.35</v>
      </c>
      <c r="I113" s="954">
        <v>0</v>
      </c>
      <c r="J113" s="954">
        <v>0</v>
      </c>
      <c r="K113" s="954">
        <v>0</v>
      </c>
      <c r="L113" s="962">
        <v>0</v>
      </c>
    </row>
    <row r="114" spans="1:12" ht="18.95" customHeight="1">
      <c r="A114" s="873"/>
      <c r="B114" s="874"/>
      <c r="C114" s="875"/>
      <c r="D114" s="878" t="s">
        <v>43</v>
      </c>
      <c r="E114" s="961">
        <v>83807470.090000004</v>
      </c>
      <c r="F114" s="954">
        <v>83802630.140000001</v>
      </c>
      <c r="G114" s="954">
        <v>0</v>
      </c>
      <c r="H114" s="954">
        <v>4839.95</v>
      </c>
      <c r="I114" s="954">
        <v>0</v>
      </c>
      <c r="J114" s="954">
        <v>0</v>
      </c>
      <c r="K114" s="954">
        <v>0</v>
      </c>
      <c r="L114" s="962">
        <v>0</v>
      </c>
    </row>
    <row r="115" spans="1:12" ht="18.95" customHeight="1">
      <c r="A115" s="877"/>
      <c r="B115" s="875"/>
      <c r="C115" s="875"/>
      <c r="D115" s="878" t="s">
        <v>44</v>
      </c>
      <c r="E115" s="901">
        <v>0.83540141636762366</v>
      </c>
      <c r="F115" s="835">
        <v>0.8353531712519936</v>
      </c>
      <c r="G115" s="835">
        <v>0</v>
      </c>
      <c r="H115" s="835">
        <v>0</v>
      </c>
      <c r="I115" s="835">
        <v>0</v>
      </c>
      <c r="J115" s="835">
        <v>0</v>
      </c>
      <c r="K115" s="835">
        <v>0</v>
      </c>
      <c r="L115" s="902">
        <v>0</v>
      </c>
    </row>
    <row r="116" spans="1:12" ht="18.95" customHeight="1">
      <c r="A116" s="879"/>
      <c r="B116" s="880"/>
      <c r="C116" s="880"/>
      <c r="D116" s="883" t="s">
        <v>45</v>
      </c>
      <c r="E116" s="903">
        <v>0.83519329780326823</v>
      </c>
      <c r="F116" s="904">
        <v>0.8353531712519936</v>
      </c>
      <c r="G116" s="904">
        <v>0</v>
      </c>
      <c r="H116" s="904">
        <v>0.19361077831136855</v>
      </c>
      <c r="I116" s="904">
        <v>0</v>
      </c>
      <c r="J116" s="904">
        <v>0</v>
      </c>
      <c r="K116" s="904">
        <v>0</v>
      </c>
      <c r="L116" s="905">
        <v>0</v>
      </c>
    </row>
    <row r="117" spans="1:12" ht="18.95" customHeight="1">
      <c r="A117" s="873" t="s">
        <v>392</v>
      </c>
      <c r="B117" s="874" t="s">
        <v>47</v>
      </c>
      <c r="C117" s="875" t="s">
        <v>393</v>
      </c>
      <c r="D117" s="876" t="s">
        <v>41</v>
      </c>
      <c r="E117" s="1016">
        <v>0</v>
      </c>
      <c r="F117" s="1015">
        <v>0</v>
      </c>
      <c r="G117" s="1015">
        <v>0</v>
      </c>
      <c r="H117" s="1015">
        <v>0</v>
      </c>
      <c r="I117" s="1015">
        <v>0</v>
      </c>
      <c r="J117" s="1015">
        <v>0</v>
      </c>
      <c r="K117" s="1015">
        <v>0</v>
      </c>
      <c r="L117" s="1018">
        <v>0</v>
      </c>
    </row>
    <row r="118" spans="1:12" ht="18.95" customHeight="1">
      <c r="A118" s="873"/>
      <c r="B118" s="874"/>
      <c r="C118" s="875" t="s">
        <v>394</v>
      </c>
      <c r="D118" s="878" t="s">
        <v>42</v>
      </c>
      <c r="E118" s="961">
        <v>7481553</v>
      </c>
      <c r="F118" s="954">
        <v>7481553</v>
      </c>
      <c r="G118" s="954">
        <v>0</v>
      </c>
      <c r="H118" s="954">
        <v>0</v>
      </c>
      <c r="I118" s="954">
        <v>0</v>
      </c>
      <c r="J118" s="954">
        <v>0</v>
      </c>
      <c r="K118" s="954">
        <v>0</v>
      </c>
      <c r="L118" s="962">
        <v>0</v>
      </c>
    </row>
    <row r="119" spans="1:12" ht="18.95" customHeight="1">
      <c r="A119" s="873"/>
      <c r="B119" s="874"/>
      <c r="C119" s="875" t="s">
        <v>395</v>
      </c>
      <c r="D119" s="878" t="s">
        <v>43</v>
      </c>
      <c r="E119" s="961">
        <v>7481552.9500000002</v>
      </c>
      <c r="F119" s="954">
        <v>7481552.9500000002</v>
      </c>
      <c r="G119" s="954">
        <v>0</v>
      </c>
      <c r="H119" s="954">
        <v>0</v>
      </c>
      <c r="I119" s="954">
        <v>0</v>
      </c>
      <c r="J119" s="954">
        <v>0</v>
      </c>
      <c r="K119" s="954">
        <v>0</v>
      </c>
      <c r="L119" s="962">
        <v>0</v>
      </c>
    </row>
    <row r="120" spans="1:12" ht="18.95" customHeight="1">
      <c r="A120" s="877"/>
      <c r="B120" s="875"/>
      <c r="C120" s="875" t="s">
        <v>396</v>
      </c>
      <c r="D120" s="878" t="s">
        <v>44</v>
      </c>
      <c r="E120" s="901">
        <v>0</v>
      </c>
      <c r="F120" s="835">
        <v>0</v>
      </c>
      <c r="G120" s="835">
        <v>0</v>
      </c>
      <c r="H120" s="835">
        <v>0</v>
      </c>
      <c r="I120" s="835">
        <v>0</v>
      </c>
      <c r="J120" s="835">
        <v>0</v>
      </c>
      <c r="K120" s="835">
        <v>0</v>
      </c>
      <c r="L120" s="902">
        <v>0</v>
      </c>
    </row>
    <row r="121" spans="1:12" ht="18.95" customHeight="1">
      <c r="A121" s="879"/>
      <c r="B121" s="880"/>
      <c r="C121" s="880" t="s">
        <v>397</v>
      </c>
      <c r="D121" s="883" t="s">
        <v>45</v>
      </c>
      <c r="E121" s="903">
        <v>0.9999999933168956</v>
      </c>
      <c r="F121" s="904">
        <v>0.9999999933168956</v>
      </c>
      <c r="G121" s="904">
        <v>0</v>
      </c>
      <c r="H121" s="904">
        <v>0</v>
      </c>
      <c r="I121" s="904">
        <v>0</v>
      </c>
      <c r="J121" s="904">
        <v>0</v>
      </c>
      <c r="K121" s="904">
        <v>0</v>
      </c>
      <c r="L121" s="905">
        <v>0</v>
      </c>
    </row>
    <row r="122" spans="1:12" ht="18.95" hidden="1" customHeight="1">
      <c r="A122" s="873" t="s">
        <v>398</v>
      </c>
      <c r="B122" s="874" t="s">
        <v>47</v>
      </c>
      <c r="C122" s="875" t="s">
        <v>399</v>
      </c>
      <c r="D122" s="876" t="s">
        <v>41</v>
      </c>
      <c r="E122" s="959">
        <v>0</v>
      </c>
      <c r="F122" s="954">
        <v>0</v>
      </c>
      <c r="G122" s="954">
        <v>0</v>
      </c>
      <c r="H122" s="954">
        <v>0</v>
      </c>
      <c r="I122" s="954">
        <v>0</v>
      </c>
      <c r="J122" s="954">
        <v>0</v>
      </c>
      <c r="K122" s="954">
        <v>0</v>
      </c>
      <c r="L122" s="962">
        <v>0</v>
      </c>
    </row>
    <row r="123" spans="1:12" ht="18.95" hidden="1" customHeight="1">
      <c r="A123" s="873"/>
      <c r="B123" s="874"/>
      <c r="C123" s="875"/>
      <c r="D123" s="878" t="s">
        <v>42</v>
      </c>
      <c r="E123" s="961">
        <v>0</v>
      </c>
      <c r="F123" s="954">
        <v>0</v>
      </c>
      <c r="G123" s="954">
        <v>0</v>
      </c>
      <c r="H123" s="954">
        <v>0</v>
      </c>
      <c r="I123" s="954">
        <v>0</v>
      </c>
      <c r="J123" s="954">
        <v>0</v>
      </c>
      <c r="K123" s="954">
        <v>0</v>
      </c>
      <c r="L123" s="962">
        <v>0</v>
      </c>
    </row>
    <row r="124" spans="1:12" ht="18.95" hidden="1" customHeight="1">
      <c r="A124" s="873"/>
      <c r="B124" s="874"/>
      <c r="C124" s="875"/>
      <c r="D124" s="878" t="s">
        <v>43</v>
      </c>
      <c r="E124" s="961">
        <v>0</v>
      </c>
      <c r="F124" s="954">
        <v>0</v>
      </c>
      <c r="G124" s="954">
        <v>0</v>
      </c>
      <c r="H124" s="954">
        <v>0</v>
      </c>
      <c r="I124" s="954">
        <v>0</v>
      </c>
      <c r="J124" s="954">
        <v>0</v>
      </c>
      <c r="K124" s="954">
        <v>0</v>
      </c>
      <c r="L124" s="962">
        <v>0</v>
      </c>
    </row>
    <row r="125" spans="1:12" ht="18.95" hidden="1" customHeight="1">
      <c r="A125" s="877"/>
      <c r="B125" s="875"/>
      <c r="C125" s="875"/>
      <c r="D125" s="878" t="s">
        <v>44</v>
      </c>
      <c r="E125" s="901">
        <v>0</v>
      </c>
      <c r="F125" s="835">
        <v>0</v>
      </c>
      <c r="G125" s="835">
        <v>0</v>
      </c>
      <c r="H125" s="835">
        <v>0</v>
      </c>
      <c r="I125" s="835">
        <v>0</v>
      </c>
      <c r="J125" s="835">
        <v>0</v>
      </c>
      <c r="K125" s="835">
        <v>0</v>
      </c>
      <c r="L125" s="902">
        <v>0</v>
      </c>
    </row>
    <row r="126" spans="1:12" ht="18.95" hidden="1" customHeight="1">
      <c r="A126" s="879"/>
      <c r="B126" s="880"/>
      <c r="C126" s="880"/>
      <c r="D126" s="883" t="s">
        <v>45</v>
      </c>
      <c r="E126" s="903">
        <v>0</v>
      </c>
      <c r="F126" s="904">
        <v>0</v>
      </c>
      <c r="G126" s="904">
        <v>0</v>
      </c>
      <c r="H126" s="904">
        <v>0</v>
      </c>
      <c r="I126" s="904">
        <v>0</v>
      </c>
      <c r="J126" s="904">
        <v>0</v>
      </c>
      <c r="K126" s="904">
        <v>0</v>
      </c>
      <c r="L126" s="905">
        <v>0</v>
      </c>
    </row>
    <row r="127" spans="1:12" ht="18.95" customHeight="1">
      <c r="A127" s="873" t="s">
        <v>400</v>
      </c>
      <c r="B127" s="874" t="s">
        <v>47</v>
      </c>
      <c r="C127" s="875" t="s">
        <v>401</v>
      </c>
      <c r="D127" s="876" t="s">
        <v>41</v>
      </c>
      <c r="E127" s="959">
        <v>155957000</v>
      </c>
      <c r="F127" s="954">
        <v>73934000</v>
      </c>
      <c r="G127" s="954">
        <v>0</v>
      </c>
      <c r="H127" s="954">
        <v>75477000</v>
      </c>
      <c r="I127" s="954">
        <v>4577000</v>
      </c>
      <c r="J127" s="954">
        <v>0</v>
      </c>
      <c r="K127" s="954">
        <v>0</v>
      </c>
      <c r="L127" s="962">
        <v>1969000</v>
      </c>
    </row>
    <row r="128" spans="1:12" ht="18.95" customHeight="1">
      <c r="A128" s="877"/>
      <c r="B128" s="875"/>
      <c r="C128" s="875"/>
      <c r="D128" s="878" t="s">
        <v>42</v>
      </c>
      <c r="E128" s="961">
        <v>233570657.96000004</v>
      </c>
      <c r="F128" s="954">
        <v>164610642.98000002</v>
      </c>
      <c r="G128" s="954">
        <v>0</v>
      </c>
      <c r="H128" s="954">
        <v>16582200.309999999</v>
      </c>
      <c r="I128" s="954">
        <v>50049928.670000002</v>
      </c>
      <c r="J128" s="954">
        <v>0</v>
      </c>
      <c r="K128" s="954">
        <v>0</v>
      </c>
      <c r="L128" s="962">
        <v>2327886</v>
      </c>
    </row>
    <row r="129" spans="1:12" ht="18.95" customHeight="1">
      <c r="A129" s="877"/>
      <c r="B129" s="875"/>
      <c r="C129" s="875"/>
      <c r="D129" s="878" t="s">
        <v>43</v>
      </c>
      <c r="E129" s="961">
        <v>215226533.33000001</v>
      </c>
      <c r="F129" s="954">
        <v>164322017.91</v>
      </c>
      <c r="G129" s="954">
        <v>0</v>
      </c>
      <c r="H129" s="954">
        <v>0</v>
      </c>
      <c r="I129" s="954">
        <v>49497801.210000001</v>
      </c>
      <c r="J129" s="954">
        <v>0</v>
      </c>
      <c r="K129" s="954">
        <v>0</v>
      </c>
      <c r="L129" s="962">
        <v>1406714.21</v>
      </c>
    </row>
    <row r="130" spans="1:12" ht="18.95" customHeight="1">
      <c r="A130" s="877"/>
      <c r="B130" s="875"/>
      <c r="C130" s="875"/>
      <c r="D130" s="878" t="s">
        <v>44</v>
      </c>
      <c r="E130" s="901">
        <v>1.3800376599319044</v>
      </c>
      <c r="F130" s="835">
        <v>2.2225500839938324</v>
      </c>
      <c r="G130" s="835">
        <v>0</v>
      </c>
      <c r="H130" s="835">
        <v>0</v>
      </c>
      <c r="I130" s="835" t="s">
        <v>788</v>
      </c>
      <c r="J130" s="835">
        <v>0</v>
      </c>
      <c r="K130" s="835">
        <v>0</v>
      </c>
      <c r="L130" s="902">
        <v>0.71443078212290501</v>
      </c>
    </row>
    <row r="131" spans="1:12" ht="18.95" customHeight="1">
      <c r="A131" s="879"/>
      <c r="B131" s="880"/>
      <c r="C131" s="880"/>
      <c r="D131" s="881" t="s">
        <v>45</v>
      </c>
      <c r="E131" s="903">
        <v>0.92146220424167524</v>
      </c>
      <c r="F131" s="904">
        <v>0.99824661963057215</v>
      </c>
      <c r="G131" s="904">
        <v>0</v>
      </c>
      <c r="H131" s="904">
        <v>0</v>
      </c>
      <c r="I131" s="904">
        <v>0.98896846659581861</v>
      </c>
      <c r="J131" s="904">
        <v>0</v>
      </c>
      <c r="K131" s="904">
        <v>0</v>
      </c>
      <c r="L131" s="905">
        <v>0.60428827270751229</v>
      </c>
    </row>
    <row r="132" spans="1:12" ht="18.95" customHeight="1">
      <c r="A132" s="890" t="s">
        <v>402</v>
      </c>
      <c r="B132" s="886" t="s">
        <v>47</v>
      </c>
      <c r="C132" s="891" t="s">
        <v>115</v>
      </c>
      <c r="D132" s="888" t="s">
        <v>41</v>
      </c>
      <c r="E132" s="959">
        <v>306867000</v>
      </c>
      <c r="F132" s="954">
        <v>76150000</v>
      </c>
      <c r="G132" s="954">
        <v>6060000</v>
      </c>
      <c r="H132" s="954">
        <v>224527000</v>
      </c>
      <c r="I132" s="954">
        <v>130000</v>
      </c>
      <c r="J132" s="954">
        <v>0</v>
      </c>
      <c r="K132" s="954">
        <v>0</v>
      </c>
      <c r="L132" s="962">
        <v>0</v>
      </c>
    </row>
    <row r="133" spans="1:12" ht="18.95" customHeight="1">
      <c r="A133" s="873"/>
      <c r="B133" s="875"/>
      <c r="C133" s="875"/>
      <c r="D133" s="878" t="s">
        <v>42</v>
      </c>
      <c r="E133" s="961">
        <v>2432692972.2799997</v>
      </c>
      <c r="F133" s="954">
        <v>2165688443.0199995</v>
      </c>
      <c r="G133" s="954">
        <v>6519806.5499999998</v>
      </c>
      <c r="H133" s="954">
        <v>224561121.55999997</v>
      </c>
      <c r="I133" s="954">
        <v>35923601.149999999</v>
      </c>
      <c r="J133" s="954">
        <v>0</v>
      </c>
      <c r="K133" s="954">
        <v>0</v>
      </c>
      <c r="L133" s="962">
        <v>0</v>
      </c>
    </row>
    <row r="134" spans="1:12" ht="18.95" customHeight="1">
      <c r="A134" s="873"/>
      <c r="B134" s="875"/>
      <c r="C134" s="875"/>
      <c r="D134" s="878" t="s">
        <v>43</v>
      </c>
      <c r="E134" s="961">
        <v>2042077419.5100005</v>
      </c>
      <c r="F134" s="954">
        <v>1855310284.6400003</v>
      </c>
      <c r="G134" s="954">
        <v>4974481.46</v>
      </c>
      <c r="H134" s="954">
        <v>168439822.0700002</v>
      </c>
      <c r="I134" s="954">
        <v>13352831.339999998</v>
      </c>
      <c r="J134" s="954">
        <v>0</v>
      </c>
      <c r="K134" s="954">
        <v>0</v>
      </c>
      <c r="L134" s="962">
        <v>0</v>
      </c>
    </row>
    <row r="135" spans="1:12" ht="18.95" customHeight="1">
      <c r="A135" s="873"/>
      <c r="B135" s="875"/>
      <c r="C135" s="875"/>
      <c r="D135" s="878" t="s">
        <v>44</v>
      </c>
      <c r="E135" s="620">
        <v>6.6546009167163636</v>
      </c>
      <c r="F135" s="835" t="s">
        <v>788</v>
      </c>
      <c r="G135" s="835">
        <v>0.82087152805280528</v>
      </c>
      <c r="H135" s="835">
        <v>0.75019851541240123</v>
      </c>
      <c r="I135" s="835" t="s">
        <v>788</v>
      </c>
      <c r="J135" s="835">
        <v>0</v>
      </c>
      <c r="K135" s="835">
        <v>0</v>
      </c>
      <c r="L135" s="902">
        <v>0</v>
      </c>
    </row>
    <row r="136" spans="1:12" ht="18.95" customHeight="1">
      <c r="A136" s="892"/>
      <c r="B136" s="880"/>
      <c r="C136" s="880"/>
      <c r="D136" s="881" t="s">
        <v>45</v>
      </c>
      <c r="E136" s="903">
        <v>0.83943080478261034</v>
      </c>
      <c r="F136" s="904">
        <v>0.85668383678162663</v>
      </c>
      <c r="G136" s="904">
        <v>0.76297991694247436</v>
      </c>
      <c r="H136" s="904">
        <v>0.75008452442643836</v>
      </c>
      <c r="I136" s="904">
        <v>0.37170080149383905</v>
      </c>
      <c r="J136" s="904">
        <v>0</v>
      </c>
      <c r="K136" s="904">
        <v>0</v>
      </c>
      <c r="L136" s="905">
        <v>0</v>
      </c>
    </row>
    <row r="137" spans="1:12" ht="18.95" customHeight="1">
      <c r="A137" s="873" t="s">
        <v>403</v>
      </c>
      <c r="B137" s="874" t="s">
        <v>47</v>
      </c>
      <c r="C137" s="875" t="s">
        <v>404</v>
      </c>
      <c r="D137" s="889" t="s">
        <v>41</v>
      </c>
      <c r="E137" s="959">
        <v>5036364000</v>
      </c>
      <c r="F137" s="954">
        <v>3003381000</v>
      </c>
      <c r="G137" s="954">
        <v>10676000</v>
      </c>
      <c r="H137" s="954">
        <v>1998240000</v>
      </c>
      <c r="I137" s="954">
        <v>24067000</v>
      </c>
      <c r="J137" s="954">
        <v>0</v>
      </c>
      <c r="K137" s="954">
        <v>0</v>
      </c>
      <c r="L137" s="962">
        <v>0</v>
      </c>
    </row>
    <row r="138" spans="1:12" ht="18.95" customHeight="1">
      <c r="A138" s="873"/>
      <c r="B138" s="874"/>
      <c r="C138" s="875"/>
      <c r="D138" s="878" t="s">
        <v>42</v>
      </c>
      <c r="E138" s="961">
        <v>5703726192.8699999</v>
      </c>
      <c r="F138" s="954">
        <v>3391097018.4899998</v>
      </c>
      <c r="G138" s="954">
        <v>13434837.300000001</v>
      </c>
      <c r="H138" s="954">
        <v>2191579748.6399999</v>
      </c>
      <c r="I138" s="954">
        <v>107566742.44000003</v>
      </c>
      <c r="J138" s="954">
        <v>0</v>
      </c>
      <c r="K138" s="954">
        <v>0</v>
      </c>
      <c r="L138" s="962">
        <v>47846</v>
      </c>
    </row>
    <row r="139" spans="1:12" ht="18.95" customHeight="1">
      <c r="A139" s="873"/>
      <c r="B139" s="874"/>
      <c r="C139" s="875"/>
      <c r="D139" s="878" t="s">
        <v>43</v>
      </c>
      <c r="E139" s="961">
        <v>4200275306.7200036</v>
      </c>
      <c r="F139" s="954">
        <v>2644392642.9200001</v>
      </c>
      <c r="G139" s="954">
        <v>10030485.590000002</v>
      </c>
      <c r="H139" s="954">
        <v>1500853694.1800032</v>
      </c>
      <c r="I139" s="954">
        <v>44950638.339999989</v>
      </c>
      <c r="J139" s="954">
        <v>0</v>
      </c>
      <c r="K139" s="954">
        <v>0</v>
      </c>
      <c r="L139" s="962">
        <v>47845.69</v>
      </c>
    </row>
    <row r="140" spans="1:12" ht="18.95" customHeight="1">
      <c r="A140" s="873"/>
      <c r="B140" s="875"/>
      <c r="C140" s="875"/>
      <c r="D140" s="878" t="s">
        <v>44</v>
      </c>
      <c r="E140" s="901">
        <v>0.8339896216238547</v>
      </c>
      <c r="F140" s="835">
        <v>0.88047192245006545</v>
      </c>
      <c r="G140" s="835">
        <v>0.939535930123642</v>
      </c>
      <c r="H140" s="835">
        <v>0.75108780435783651</v>
      </c>
      <c r="I140" s="952">
        <v>1.8677291868533672</v>
      </c>
      <c r="J140" s="835">
        <v>0</v>
      </c>
      <c r="K140" s="835">
        <v>0</v>
      </c>
      <c r="L140" s="902">
        <v>0</v>
      </c>
    </row>
    <row r="141" spans="1:12" ht="18.95" customHeight="1">
      <c r="A141" s="879"/>
      <c r="B141" s="880"/>
      <c r="C141" s="880"/>
      <c r="D141" s="881" t="s">
        <v>45</v>
      </c>
      <c r="E141" s="903">
        <v>0.73640900083363048</v>
      </c>
      <c r="F141" s="904">
        <v>0.77980447875758652</v>
      </c>
      <c r="G141" s="904">
        <v>0.74660268420221221</v>
      </c>
      <c r="H141" s="904">
        <v>0.68482732381122269</v>
      </c>
      <c r="I141" s="904">
        <v>0.41788602425208832</v>
      </c>
      <c r="J141" s="904">
        <v>0</v>
      </c>
      <c r="K141" s="904">
        <v>0</v>
      </c>
      <c r="L141" s="905">
        <v>0.99999352087948845</v>
      </c>
    </row>
    <row r="142" spans="1:12" ht="18.95" customHeight="1">
      <c r="A142" s="873" t="s">
        <v>405</v>
      </c>
      <c r="B142" s="874" t="s">
        <v>47</v>
      </c>
      <c r="C142" s="875" t="s">
        <v>406</v>
      </c>
      <c r="D142" s="888" t="s">
        <v>41</v>
      </c>
      <c r="E142" s="959">
        <v>4091202000</v>
      </c>
      <c r="F142" s="954">
        <v>4090928000</v>
      </c>
      <c r="G142" s="954">
        <v>12000</v>
      </c>
      <c r="H142" s="954">
        <v>48000</v>
      </c>
      <c r="I142" s="954">
        <v>134000</v>
      </c>
      <c r="J142" s="954">
        <v>0</v>
      </c>
      <c r="K142" s="954">
        <v>0</v>
      </c>
      <c r="L142" s="962">
        <v>80000</v>
      </c>
    </row>
    <row r="143" spans="1:12" ht="18.95" customHeight="1">
      <c r="A143" s="873"/>
      <c r="B143" s="874"/>
      <c r="C143" s="875"/>
      <c r="D143" s="878" t="s">
        <v>42</v>
      </c>
      <c r="E143" s="961">
        <v>4653961414.8900003</v>
      </c>
      <c r="F143" s="954">
        <v>4593278108.8299999</v>
      </c>
      <c r="G143" s="954">
        <v>12000</v>
      </c>
      <c r="H143" s="954">
        <v>639890.1399999999</v>
      </c>
      <c r="I143" s="954">
        <v>56027352.069999993</v>
      </c>
      <c r="J143" s="954">
        <v>0</v>
      </c>
      <c r="K143" s="954">
        <v>0</v>
      </c>
      <c r="L143" s="962">
        <v>4004063.85</v>
      </c>
    </row>
    <row r="144" spans="1:12" ht="18.95" customHeight="1">
      <c r="A144" s="873"/>
      <c r="B144" s="874"/>
      <c r="C144" s="875"/>
      <c r="D144" s="878" t="s">
        <v>43</v>
      </c>
      <c r="E144" s="961">
        <v>3677474614.4199986</v>
      </c>
      <c r="F144" s="954">
        <v>3649857363.0899982</v>
      </c>
      <c r="G144" s="954">
        <v>10000</v>
      </c>
      <c r="H144" s="954">
        <v>195326.05000000002</v>
      </c>
      <c r="I144" s="954">
        <v>23827815.25</v>
      </c>
      <c r="J144" s="954">
        <v>0</v>
      </c>
      <c r="K144" s="954">
        <v>0</v>
      </c>
      <c r="L144" s="962">
        <v>3584110.0299999984</v>
      </c>
    </row>
    <row r="145" spans="1:12" ht="18.95" customHeight="1">
      <c r="A145" s="873"/>
      <c r="B145" s="875"/>
      <c r="C145" s="875"/>
      <c r="D145" s="878" t="s">
        <v>44</v>
      </c>
      <c r="E145" s="901">
        <v>0.8988738797106568</v>
      </c>
      <c r="F145" s="835">
        <v>0.89218323155284041</v>
      </c>
      <c r="G145" s="835">
        <v>0.83333333333333337</v>
      </c>
      <c r="H145" s="835">
        <v>4.0692927083333341</v>
      </c>
      <c r="I145" s="835" t="s">
        <v>788</v>
      </c>
      <c r="J145" s="835">
        <v>0</v>
      </c>
      <c r="K145" s="835">
        <v>0</v>
      </c>
      <c r="L145" s="902" t="s">
        <v>788</v>
      </c>
    </row>
    <row r="146" spans="1:12" ht="18.95" customHeight="1">
      <c r="A146" s="879"/>
      <c r="B146" s="880"/>
      <c r="C146" s="880"/>
      <c r="D146" s="881" t="s">
        <v>45</v>
      </c>
      <c r="E146" s="903">
        <v>0.79018158651986126</v>
      </c>
      <c r="F146" s="904">
        <v>0.79460839875417211</v>
      </c>
      <c r="G146" s="904">
        <v>0.83333333333333337</v>
      </c>
      <c r="H146" s="904">
        <v>0.30524935108392209</v>
      </c>
      <c r="I146" s="904">
        <v>0.42528897707372953</v>
      </c>
      <c r="J146" s="904">
        <v>0</v>
      </c>
      <c r="K146" s="904">
        <v>0</v>
      </c>
      <c r="L146" s="905">
        <v>0.89511810107623491</v>
      </c>
    </row>
    <row r="147" spans="1:12" ht="18.75" customHeight="1">
      <c r="A147" s="873" t="s">
        <v>407</v>
      </c>
      <c r="B147" s="874" t="s">
        <v>47</v>
      </c>
      <c r="C147" s="875" t="s">
        <v>408</v>
      </c>
      <c r="D147" s="878" t="s">
        <v>41</v>
      </c>
      <c r="E147" s="961">
        <v>169377000</v>
      </c>
      <c r="F147" s="954">
        <v>150652000</v>
      </c>
      <c r="G147" s="954">
        <v>510000</v>
      </c>
      <c r="H147" s="954">
        <v>18215000</v>
      </c>
      <c r="I147" s="954">
        <v>0</v>
      </c>
      <c r="J147" s="954">
        <v>0</v>
      </c>
      <c r="K147" s="954">
        <v>0</v>
      </c>
      <c r="L147" s="962">
        <v>0</v>
      </c>
    </row>
    <row r="148" spans="1:12" ht="18.95" customHeight="1">
      <c r="A148" s="873"/>
      <c r="B148" s="874"/>
      <c r="C148" s="875" t="s">
        <v>409</v>
      </c>
      <c r="D148" s="878" t="s">
        <v>42</v>
      </c>
      <c r="E148" s="961">
        <v>254849611.16999999</v>
      </c>
      <c r="F148" s="954">
        <v>232264074.44999999</v>
      </c>
      <c r="G148" s="954">
        <v>518380</v>
      </c>
      <c r="H148" s="954">
        <v>18844396</v>
      </c>
      <c r="I148" s="954">
        <v>3222760.7199999997</v>
      </c>
      <c r="J148" s="954">
        <v>0</v>
      </c>
      <c r="K148" s="954">
        <v>0</v>
      </c>
      <c r="L148" s="962">
        <v>0</v>
      </c>
    </row>
    <row r="149" spans="1:12" ht="18.95" customHeight="1">
      <c r="A149" s="873"/>
      <c r="B149" s="874"/>
      <c r="C149" s="875"/>
      <c r="D149" s="878" t="s">
        <v>43</v>
      </c>
      <c r="E149" s="961">
        <v>207032671.79000002</v>
      </c>
      <c r="F149" s="954">
        <v>190643223.89000002</v>
      </c>
      <c r="G149" s="954">
        <v>505815.02</v>
      </c>
      <c r="H149" s="954">
        <v>12824642.260000005</v>
      </c>
      <c r="I149" s="954">
        <v>3058990.62</v>
      </c>
      <c r="J149" s="954">
        <v>0</v>
      </c>
      <c r="K149" s="954">
        <v>0</v>
      </c>
      <c r="L149" s="962">
        <v>0</v>
      </c>
    </row>
    <row r="150" spans="1:12" ht="18.95" customHeight="1">
      <c r="A150" s="873"/>
      <c r="B150" s="875"/>
      <c r="C150" s="875"/>
      <c r="D150" s="878" t="s">
        <v>44</v>
      </c>
      <c r="E150" s="901">
        <v>1.222318684295979</v>
      </c>
      <c r="F150" s="835">
        <v>1.2654543178318245</v>
      </c>
      <c r="G150" s="835">
        <v>0.99179415686274508</v>
      </c>
      <c r="H150" s="835">
        <v>0.70407039582761488</v>
      </c>
      <c r="I150" s="835">
        <v>0</v>
      </c>
      <c r="J150" s="835">
        <v>0</v>
      </c>
      <c r="K150" s="835">
        <v>0</v>
      </c>
      <c r="L150" s="902">
        <v>0</v>
      </c>
    </row>
    <row r="151" spans="1:12" ht="18.95" customHeight="1">
      <c r="A151" s="879"/>
      <c r="B151" s="880"/>
      <c r="C151" s="880"/>
      <c r="D151" s="883" t="s">
        <v>45</v>
      </c>
      <c r="E151" s="903">
        <v>0.81237193511704753</v>
      </c>
      <c r="F151" s="904">
        <v>0.82080375254520999</v>
      </c>
      <c r="G151" s="904">
        <v>0.9757610633126278</v>
      </c>
      <c r="H151" s="904">
        <v>0.68055469965712911</v>
      </c>
      <c r="I151" s="904">
        <v>0.94918328904045979</v>
      </c>
      <c r="J151" s="904">
        <v>0</v>
      </c>
      <c r="K151" s="904">
        <v>0</v>
      </c>
      <c r="L151" s="905">
        <v>0</v>
      </c>
    </row>
    <row r="152" spans="1:12" ht="18.95" customHeight="1">
      <c r="A152" s="873" t="s">
        <v>410</v>
      </c>
      <c r="B152" s="874" t="s">
        <v>47</v>
      </c>
      <c r="C152" s="875" t="s">
        <v>411</v>
      </c>
      <c r="D152" s="876" t="s">
        <v>41</v>
      </c>
      <c r="E152" s="959">
        <v>27808000</v>
      </c>
      <c r="F152" s="954">
        <v>19991000</v>
      </c>
      <c r="G152" s="954">
        <v>0</v>
      </c>
      <c r="H152" s="954">
        <v>7817000</v>
      </c>
      <c r="I152" s="954">
        <v>0</v>
      </c>
      <c r="J152" s="954">
        <v>0</v>
      </c>
      <c r="K152" s="954">
        <v>0</v>
      </c>
      <c r="L152" s="962">
        <v>0</v>
      </c>
    </row>
    <row r="153" spans="1:12" ht="18.95" customHeight="1">
      <c r="A153" s="873"/>
      <c r="B153" s="874"/>
      <c r="C153" s="875" t="s">
        <v>412</v>
      </c>
      <c r="D153" s="878" t="s">
        <v>42</v>
      </c>
      <c r="E153" s="961">
        <v>280546760</v>
      </c>
      <c r="F153" s="954">
        <v>251406550</v>
      </c>
      <c r="G153" s="954">
        <v>21692400</v>
      </c>
      <c r="H153" s="954">
        <v>7447810</v>
      </c>
      <c r="I153" s="954">
        <v>0</v>
      </c>
      <c r="J153" s="954">
        <v>0</v>
      </c>
      <c r="K153" s="954">
        <v>0</v>
      </c>
      <c r="L153" s="962">
        <v>0</v>
      </c>
    </row>
    <row r="154" spans="1:12" ht="18.95" customHeight="1">
      <c r="A154" s="873"/>
      <c r="B154" s="874"/>
      <c r="C154" s="875"/>
      <c r="D154" s="878" t="s">
        <v>43</v>
      </c>
      <c r="E154" s="961">
        <v>228944431.58999991</v>
      </c>
      <c r="F154" s="954">
        <v>208597810.73999992</v>
      </c>
      <c r="G154" s="954">
        <v>13893000</v>
      </c>
      <c r="H154" s="954">
        <v>6453620.8499999987</v>
      </c>
      <c r="I154" s="954">
        <v>0</v>
      </c>
      <c r="J154" s="954">
        <v>0</v>
      </c>
      <c r="K154" s="954">
        <v>0</v>
      </c>
      <c r="L154" s="962">
        <v>0</v>
      </c>
    </row>
    <row r="155" spans="1:12" ht="18.95" customHeight="1">
      <c r="A155" s="873"/>
      <c r="B155" s="875"/>
      <c r="C155" s="875"/>
      <c r="D155" s="878" t="s">
        <v>44</v>
      </c>
      <c r="E155" s="901">
        <v>8.2330419875575345</v>
      </c>
      <c r="F155" s="835" t="s">
        <v>788</v>
      </c>
      <c r="G155" s="835">
        <v>0</v>
      </c>
      <c r="H155" s="835">
        <v>0.8255879301522322</v>
      </c>
      <c r="I155" s="835">
        <v>0</v>
      </c>
      <c r="J155" s="835">
        <v>0</v>
      </c>
      <c r="K155" s="835">
        <v>0</v>
      </c>
      <c r="L155" s="902">
        <v>0</v>
      </c>
    </row>
    <row r="156" spans="1:12" ht="18.95" customHeight="1">
      <c r="A156" s="879"/>
      <c r="B156" s="880"/>
      <c r="C156" s="880"/>
      <c r="D156" s="883" t="s">
        <v>45</v>
      </c>
      <c r="E156" s="903">
        <v>0.81606514218877424</v>
      </c>
      <c r="F156" s="904">
        <v>0.82972305510735467</v>
      </c>
      <c r="G156" s="904">
        <v>0.64045472146927029</v>
      </c>
      <c r="H156" s="904">
        <v>0.86651255201193356</v>
      </c>
      <c r="I156" s="904">
        <v>0</v>
      </c>
      <c r="J156" s="904">
        <v>0</v>
      </c>
      <c r="K156" s="904">
        <v>0</v>
      </c>
      <c r="L156" s="905">
        <v>0</v>
      </c>
    </row>
    <row r="157" spans="1:12" ht="18.95" customHeight="1">
      <c r="A157" s="873" t="s">
        <v>426</v>
      </c>
      <c r="B157" s="874" t="s">
        <v>47</v>
      </c>
      <c r="C157" s="875" t="s">
        <v>178</v>
      </c>
      <c r="D157" s="878" t="s">
        <v>41</v>
      </c>
      <c r="E157" s="959">
        <v>54905216000</v>
      </c>
      <c r="F157" s="954">
        <v>54850023000</v>
      </c>
      <c r="G157" s="954">
        <v>16000</v>
      </c>
      <c r="H157" s="954">
        <v>55177000</v>
      </c>
      <c r="I157" s="954">
        <v>0</v>
      </c>
      <c r="J157" s="954">
        <v>0</v>
      </c>
      <c r="K157" s="954">
        <v>0</v>
      </c>
      <c r="L157" s="962">
        <v>0</v>
      </c>
    </row>
    <row r="158" spans="1:12" ht="18.95" customHeight="1">
      <c r="A158" s="873"/>
      <c r="B158" s="874"/>
      <c r="C158" s="875"/>
      <c r="D158" s="878" t="s">
        <v>42</v>
      </c>
      <c r="E158" s="961">
        <v>54827581328.050003</v>
      </c>
      <c r="F158" s="954">
        <v>54607705235.130005</v>
      </c>
      <c r="G158" s="954">
        <v>23190</v>
      </c>
      <c r="H158" s="954">
        <v>59020665.25</v>
      </c>
      <c r="I158" s="954">
        <v>160777331.67000002</v>
      </c>
      <c r="J158" s="954">
        <v>0</v>
      </c>
      <c r="K158" s="954">
        <v>0</v>
      </c>
      <c r="L158" s="962">
        <v>54906</v>
      </c>
    </row>
    <row r="159" spans="1:12" ht="18.95" customHeight="1">
      <c r="A159" s="873"/>
      <c r="B159" s="874"/>
      <c r="C159" s="875"/>
      <c r="D159" s="878" t="s">
        <v>43</v>
      </c>
      <c r="E159" s="961">
        <v>45488611335.230003</v>
      </c>
      <c r="F159" s="954">
        <v>45359140525.710007</v>
      </c>
      <c r="G159" s="954">
        <v>11444.339999999998</v>
      </c>
      <c r="H159" s="954">
        <v>43872902.610000029</v>
      </c>
      <c r="I159" s="954">
        <v>85533556.569999993</v>
      </c>
      <c r="J159" s="954">
        <v>0</v>
      </c>
      <c r="K159" s="954">
        <v>0</v>
      </c>
      <c r="L159" s="962">
        <v>52906</v>
      </c>
    </row>
    <row r="160" spans="1:12" ht="18.95" customHeight="1">
      <c r="A160" s="877"/>
      <c r="B160" s="875"/>
      <c r="C160" s="875"/>
      <c r="D160" s="878" t="s">
        <v>44</v>
      </c>
      <c r="E160" s="901">
        <v>0.82849344104629341</v>
      </c>
      <c r="F160" s="835">
        <v>0.82696666372792604</v>
      </c>
      <c r="G160" s="835">
        <v>0.71527124999999991</v>
      </c>
      <c r="H160" s="835">
        <v>0.7951302646030054</v>
      </c>
      <c r="I160" s="835">
        <v>0</v>
      </c>
      <c r="J160" s="835">
        <v>0</v>
      </c>
      <c r="K160" s="835">
        <v>0</v>
      </c>
      <c r="L160" s="902">
        <v>0</v>
      </c>
    </row>
    <row r="161" spans="1:12" ht="18.75" customHeight="1">
      <c r="A161" s="879"/>
      <c r="B161" s="880"/>
      <c r="C161" s="880"/>
      <c r="D161" s="884" t="s">
        <v>45</v>
      </c>
      <c r="E161" s="903">
        <v>0.8296665698794532</v>
      </c>
      <c r="F161" s="904">
        <v>0.83063626882694475</v>
      </c>
      <c r="G161" s="904">
        <v>0.49350323415265196</v>
      </c>
      <c r="H161" s="904">
        <v>0.7433481548227725</v>
      </c>
      <c r="I161" s="904">
        <v>0.53200010027259326</v>
      </c>
      <c r="J161" s="904">
        <v>0</v>
      </c>
      <c r="K161" s="904">
        <v>0</v>
      </c>
      <c r="L161" s="905">
        <v>0.96357410847630498</v>
      </c>
    </row>
    <row r="162" spans="1:12" ht="18.95" customHeight="1">
      <c r="A162" s="890" t="s">
        <v>413</v>
      </c>
      <c r="B162" s="886" t="s">
        <v>47</v>
      </c>
      <c r="C162" s="891" t="s">
        <v>414</v>
      </c>
      <c r="D162" s="888" t="s">
        <v>41</v>
      </c>
      <c r="E162" s="959">
        <v>184702000</v>
      </c>
      <c r="F162" s="954">
        <v>5058000</v>
      </c>
      <c r="G162" s="954">
        <v>280000</v>
      </c>
      <c r="H162" s="954">
        <v>177352000</v>
      </c>
      <c r="I162" s="954">
        <v>1691000</v>
      </c>
      <c r="J162" s="954">
        <v>0</v>
      </c>
      <c r="K162" s="954">
        <v>0</v>
      </c>
      <c r="L162" s="962">
        <v>321000</v>
      </c>
    </row>
    <row r="163" spans="1:12" ht="18.95" customHeight="1">
      <c r="A163" s="873"/>
      <c r="B163" s="874"/>
      <c r="C163" s="875" t="s">
        <v>415</v>
      </c>
      <c r="D163" s="878" t="s">
        <v>42</v>
      </c>
      <c r="E163" s="961">
        <v>202506343.70000002</v>
      </c>
      <c r="F163" s="954">
        <v>4960160</v>
      </c>
      <c r="G163" s="954">
        <v>325066</v>
      </c>
      <c r="H163" s="954">
        <v>180788890.82000002</v>
      </c>
      <c r="I163" s="954">
        <v>16120193.880000001</v>
      </c>
      <c r="J163" s="954">
        <v>0</v>
      </c>
      <c r="K163" s="954">
        <v>0</v>
      </c>
      <c r="L163" s="962">
        <v>312033</v>
      </c>
    </row>
    <row r="164" spans="1:12" ht="18.95" customHeight="1">
      <c r="A164" s="873"/>
      <c r="B164" s="874"/>
      <c r="C164" s="875"/>
      <c r="D164" s="878" t="s">
        <v>43</v>
      </c>
      <c r="E164" s="961">
        <v>140242253.41999996</v>
      </c>
      <c r="F164" s="954">
        <v>3147372.19</v>
      </c>
      <c r="G164" s="954">
        <v>152171.94999999998</v>
      </c>
      <c r="H164" s="954">
        <v>134403348.24999997</v>
      </c>
      <c r="I164" s="954">
        <v>2539361.0300000003</v>
      </c>
      <c r="J164" s="954">
        <v>0</v>
      </c>
      <c r="K164" s="954">
        <v>0</v>
      </c>
      <c r="L164" s="962">
        <v>0</v>
      </c>
    </row>
    <row r="165" spans="1:12" ht="18.95" customHeight="1">
      <c r="A165" s="873"/>
      <c r="B165" s="875"/>
      <c r="C165" s="875"/>
      <c r="D165" s="878" t="s">
        <v>44</v>
      </c>
      <c r="E165" s="901">
        <v>0.75928930612554257</v>
      </c>
      <c r="F165" s="835">
        <v>0.62225626532226175</v>
      </c>
      <c r="G165" s="835">
        <v>0.54347124999999996</v>
      </c>
      <c r="H165" s="835">
        <v>0.7578338459673416</v>
      </c>
      <c r="I165" s="835">
        <v>1.5016919160260203</v>
      </c>
      <c r="J165" s="835">
        <v>0</v>
      </c>
      <c r="K165" s="835">
        <v>0</v>
      </c>
      <c r="L165" s="902">
        <v>0</v>
      </c>
    </row>
    <row r="166" spans="1:12" ht="18.95" customHeight="1">
      <c r="A166" s="879"/>
      <c r="B166" s="880"/>
      <c r="C166" s="880"/>
      <c r="D166" s="883" t="s">
        <v>45</v>
      </c>
      <c r="E166" s="903">
        <v>0.69253264296628525</v>
      </c>
      <c r="F166" s="904">
        <v>0.63453037603625684</v>
      </c>
      <c r="G166" s="904">
        <v>0.46812631896291823</v>
      </c>
      <c r="H166" s="904">
        <v>0.74342703050165193</v>
      </c>
      <c r="I166" s="904">
        <v>0.15752670525573109</v>
      </c>
      <c r="J166" s="904">
        <v>0</v>
      </c>
      <c r="K166" s="904">
        <v>0</v>
      </c>
      <c r="L166" s="905">
        <v>0</v>
      </c>
    </row>
    <row r="167" spans="1:12" ht="18.95" customHeight="1">
      <c r="A167" s="873" t="s">
        <v>416</v>
      </c>
      <c r="B167" s="874" t="s">
        <v>47</v>
      </c>
      <c r="C167" s="875" t="s">
        <v>417</v>
      </c>
      <c r="D167" s="878" t="s">
        <v>41</v>
      </c>
      <c r="E167" s="959">
        <v>155422000</v>
      </c>
      <c r="F167" s="954">
        <v>51114000</v>
      </c>
      <c r="G167" s="954">
        <v>214000</v>
      </c>
      <c r="H167" s="954">
        <v>97936000</v>
      </c>
      <c r="I167" s="954">
        <v>3404000</v>
      </c>
      <c r="J167" s="954">
        <v>0</v>
      </c>
      <c r="K167" s="954">
        <v>0</v>
      </c>
      <c r="L167" s="962">
        <v>2754000</v>
      </c>
    </row>
    <row r="168" spans="1:12" ht="18.95" customHeight="1">
      <c r="A168" s="873"/>
      <c r="B168" s="874"/>
      <c r="C168" s="875" t="s">
        <v>418</v>
      </c>
      <c r="D168" s="878" t="s">
        <v>42</v>
      </c>
      <c r="E168" s="961">
        <v>161785192.02000001</v>
      </c>
      <c r="F168" s="954">
        <v>55405629.200000003</v>
      </c>
      <c r="G168" s="954">
        <v>275356.13</v>
      </c>
      <c r="H168" s="954">
        <v>97973984.870000005</v>
      </c>
      <c r="I168" s="954">
        <v>5468155.8200000003</v>
      </c>
      <c r="J168" s="954">
        <v>0</v>
      </c>
      <c r="K168" s="954">
        <v>0</v>
      </c>
      <c r="L168" s="962">
        <v>2662066</v>
      </c>
    </row>
    <row r="169" spans="1:12" ht="18.95" customHeight="1">
      <c r="A169" s="873"/>
      <c r="B169" s="874"/>
      <c r="C169" s="875"/>
      <c r="D169" s="878" t="s">
        <v>43</v>
      </c>
      <c r="E169" s="961">
        <v>99704395.419999972</v>
      </c>
      <c r="F169" s="954">
        <v>28136646.43</v>
      </c>
      <c r="G169" s="954">
        <v>112127.15000000001</v>
      </c>
      <c r="H169" s="954">
        <v>71004739.869999975</v>
      </c>
      <c r="I169" s="954">
        <v>439342.97</v>
      </c>
      <c r="J169" s="954">
        <v>0</v>
      </c>
      <c r="K169" s="954">
        <v>0</v>
      </c>
      <c r="L169" s="962">
        <v>11539</v>
      </c>
    </row>
    <row r="170" spans="1:12" ht="18.95" customHeight="1">
      <c r="A170" s="877"/>
      <c r="B170" s="875"/>
      <c r="C170" s="875"/>
      <c r="D170" s="878" t="s">
        <v>44</v>
      </c>
      <c r="E170" s="901">
        <v>0.64150760780327087</v>
      </c>
      <c r="F170" s="835">
        <v>0.55046849062879055</v>
      </c>
      <c r="G170" s="835">
        <v>0.52395864485981314</v>
      </c>
      <c r="H170" s="835">
        <v>0.72501163892746257</v>
      </c>
      <c r="I170" s="835">
        <v>0.12906667743830785</v>
      </c>
      <c r="J170" s="835">
        <v>0</v>
      </c>
      <c r="K170" s="835">
        <v>0</v>
      </c>
      <c r="L170" s="902">
        <v>4.1899055918663761E-3</v>
      </c>
    </row>
    <row r="171" spans="1:12" ht="18.95" customHeight="1">
      <c r="A171" s="879"/>
      <c r="B171" s="880"/>
      <c r="C171" s="880"/>
      <c r="D171" s="884" t="s">
        <v>45</v>
      </c>
      <c r="E171" s="903">
        <v>0.61627639819888114</v>
      </c>
      <c r="F171" s="904">
        <v>0.50783010384078442</v>
      </c>
      <c r="G171" s="904">
        <v>0.40720774946975036</v>
      </c>
      <c r="H171" s="904">
        <v>0.72473054928014757</v>
      </c>
      <c r="I171" s="904">
        <v>8.0345729796705012E-2</v>
      </c>
      <c r="J171" s="904">
        <v>0</v>
      </c>
      <c r="K171" s="904">
        <v>0</v>
      </c>
      <c r="L171" s="905">
        <v>4.3346032742989839E-3</v>
      </c>
    </row>
    <row r="172" spans="1:12" ht="18.95" customHeight="1">
      <c r="A172" s="873" t="s">
        <v>419</v>
      </c>
      <c r="B172" s="874" t="s">
        <v>47</v>
      </c>
      <c r="C172" s="875" t="s">
        <v>420</v>
      </c>
      <c r="D172" s="889" t="s">
        <v>41</v>
      </c>
      <c r="E172" s="959">
        <v>19815000</v>
      </c>
      <c r="F172" s="954">
        <v>19655000</v>
      </c>
      <c r="G172" s="954">
        <v>10000</v>
      </c>
      <c r="H172" s="954">
        <v>0</v>
      </c>
      <c r="I172" s="954">
        <v>150000</v>
      </c>
      <c r="J172" s="954">
        <v>0</v>
      </c>
      <c r="K172" s="954">
        <v>0</v>
      </c>
      <c r="L172" s="962">
        <v>0</v>
      </c>
    </row>
    <row r="173" spans="1:12" ht="18.95" customHeight="1">
      <c r="A173" s="877"/>
      <c r="B173" s="875"/>
      <c r="C173" s="875" t="s">
        <v>421</v>
      </c>
      <c r="D173" s="878" t="s">
        <v>42</v>
      </c>
      <c r="E173" s="961">
        <v>20315400</v>
      </c>
      <c r="F173" s="954">
        <v>19685000</v>
      </c>
      <c r="G173" s="954">
        <v>10000</v>
      </c>
      <c r="H173" s="954">
        <v>460000</v>
      </c>
      <c r="I173" s="954">
        <v>160400</v>
      </c>
      <c r="J173" s="954">
        <v>0</v>
      </c>
      <c r="K173" s="954">
        <v>0</v>
      </c>
      <c r="L173" s="962">
        <v>0</v>
      </c>
    </row>
    <row r="174" spans="1:12" ht="18.95" customHeight="1">
      <c r="A174" s="877"/>
      <c r="B174" s="875"/>
      <c r="C174" s="875" t="s">
        <v>422</v>
      </c>
      <c r="D174" s="878" t="s">
        <v>43</v>
      </c>
      <c r="E174" s="961">
        <v>16937905.100000001</v>
      </c>
      <c r="F174" s="954">
        <v>16643842</v>
      </c>
      <c r="G174" s="954">
        <v>8000</v>
      </c>
      <c r="H174" s="954">
        <v>125663.1</v>
      </c>
      <c r="I174" s="954">
        <v>160400</v>
      </c>
      <c r="J174" s="954">
        <v>0</v>
      </c>
      <c r="K174" s="954">
        <v>0</v>
      </c>
      <c r="L174" s="962">
        <v>0</v>
      </c>
    </row>
    <row r="175" spans="1:12" ht="18.95" customHeight="1">
      <c r="A175" s="877"/>
      <c r="B175" s="875"/>
      <c r="C175" s="875" t="s">
        <v>423</v>
      </c>
      <c r="D175" s="878" t="s">
        <v>44</v>
      </c>
      <c r="E175" s="901">
        <v>0.85480217511985879</v>
      </c>
      <c r="F175" s="835">
        <v>0.84679938946832867</v>
      </c>
      <c r="G175" s="835">
        <v>0.8</v>
      </c>
      <c r="H175" s="835">
        <v>0</v>
      </c>
      <c r="I175" s="835">
        <v>1.0693333333333332</v>
      </c>
      <c r="J175" s="835">
        <v>0</v>
      </c>
      <c r="K175" s="835">
        <v>0</v>
      </c>
      <c r="L175" s="902">
        <v>0</v>
      </c>
    </row>
    <row r="176" spans="1:12" ht="18.75" customHeight="1">
      <c r="A176" s="879"/>
      <c r="B176" s="880"/>
      <c r="C176" s="880"/>
      <c r="D176" s="883" t="s">
        <v>45</v>
      </c>
      <c r="E176" s="903">
        <v>0.83374706380381391</v>
      </c>
      <c r="F176" s="904">
        <v>0.84550886461772923</v>
      </c>
      <c r="G176" s="904">
        <v>0.8</v>
      </c>
      <c r="H176" s="904">
        <v>0.27318065217391307</v>
      </c>
      <c r="I176" s="904">
        <v>1</v>
      </c>
      <c r="J176" s="904">
        <v>0</v>
      </c>
      <c r="K176" s="904">
        <v>0</v>
      </c>
      <c r="L176" s="905">
        <v>0</v>
      </c>
    </row>
    <row r="177" spans="1:12" ht="18.95" customHeight="1">
      <c r="A177" s="873" t="s">
        <v>424</v>
      </c>
      <c r="B177" s="874" t="s">
        <v>47</v>
      </c>
      <c r="C177" s="875" t="s">
        <v>425</v>
      </c>
      <c r="D177" s="876" t="s">
        <v>41</v>
      </c>
      <c r="E177" s="959">
        <v>0</v>
      </c>
      <c r="F177" s="954">
        <v>0</v>
      </c>
      <c r="G177" s="954">
        <v>0</v>
      </c>
      <c r="H177" s="954">
        <v>0</v>
      </c>
      <c r="I177" s="954">
        <v>0</v>
      </c>
      <c r="J177" s="954">
        <v>0</v>
      </c>
      <c r="K177" s="954">
        <v>0</v>
      </c>
      <c r="L177" s="962">
        <v>0</v>
      </c>
    </row>
    <row r="178" spans="1:12" ht="18.95" customHeight="1">
      <c r="A178" s="877"/>
      <c r="B178" s="875"/>
      <c r="C178" s="875"/>
      <c r="D178" s="878" t="s">
        <v>42</v>
      </c>
      <c r="E178" s="961">
        <v>3898899</v>
      </c>
      <c r="F178" s="954">
        <v>0</v>
      </c>
      <c r="G178" s="954">
        <v>0</v>
      </c>
      <c r="H178" s="954">
        <v>0</v>
      </c>
      <c r="I178" s="954">
        <v>3898899</v>
      </c>
      <c r="J178" s="954">
        <v>0</v>
      </c>
      <c r="K178" s="954">
        <v>0</v>
      </c>
      <c r="L178" s="962">
        <v>0</v>
      </c>
    </row>
    <row r="179" spans="1:12" ht="18.95" customHeight="1">
      <c r="A179" s="877"/>
      <c r="B179" s="875"/>
      <c r="C179" s="875"/>
      <c r="D179" s="878" t="s">
        <v>43</v>
      </c>
      <c r="E179" s="961">
        <v>270352</v>
      </c>
      <c r="F179" s="954">
        <v>0</v>
      </c>
      <c r="G179" s="954">
        <v>0</v>
      </c>
      <c r="H179" s="954">
        <v>0</v>
      </c>
      <c r="I179" s="954">
        <v>270352</v>
      </c>
      <c r="J179" s="954">
        <v>0</v>
      </c>
      <c r="K179" s="954">
        <v>0</v>
      </c>
      <c r="L179" s="962">
        <v>0</v>
      </c>
    </row>
    <row r="180" spans="1:12" ht="18.95" customHeight="1">
      <c r="A180" s="877"/>
      <c r="B180" s="875"/>
      <c r="C180" s="875"/>
      <c r="D180" s="878" t="s">
        <v>44</v>
      </c>
      <c r="E180" s="901">
        <v>0</v>
      </c>
      <c r="F180" s="835">
        <v>0</v>
      </c>
      <c r="G180" s="835">
        <v>0</v>
      </c>
      <c r="H180" s="835">
        <v>0</v>
      </c>
      <c r="I180" s="835">
        <v>0</v>
      </c>
      <c r="J180" s="835">
        <v>0</v>
      </c>
      <c r="K180" s="835">
        <v>0</v>
      </c>
      <c r="L180" s="902">
        <v>0</v>
      </c>
    </row>
    <row r="181" spans="1:12" ht="32.25" customHeight="1">
      <c r="A181" s="879"/>
      <c r="B181" s="880"/>
      <c r="C181" s="880"/>
      <c r="D181" s="883" t="s">
        <v>45</v>
      </c>
      <c r="E181" s="903">
        <v>6.9340601026084539E-2</v>
      </c>
      <c r="F181" s="904">
        <v>0</v>
      </c>
      <c r="G181" s="904">
        <v>0</v>
      </c>
      <c r="H181" s="904">
        <v>0</v>
      </c>
      <c r="I181" s="904">
        <v>6.9340601026084539E-2</v>
      </c>
      <c r="J181" s="904">
        <v>0</v>
      </c>
      <c r="K181" s="904">
        <v>0</v>
      </c>
      <c r="L181" s="905">
        <v>0</v>
      </c>
    </row>
    <row r="182" spans="1:12" s="828" customFormat="1" ht="23.25" customHeight="1">
      <c r="A182" s="600" t="s">
        <v>717</v>
      </c>
      <c r="B182" s="604"/>
      <c r="C182" s="604"/>
      <c r="F182" s="75"/>
      <c r="G182" s="75"/>
      <c r="H182" s="75"/>
      <c r="I182" s="75"/>
      <c r="J182" s="75"/>
    </row>
    <row r="183" spans="1:12" ht="18" customHeight="1">
      <c r="A183" s="1533"/>
      <c r="B183" s="1533"/>
      <c r="C183" s="1533"/>
      <c r="D183" s="1533"/>
      <c r="E183" s="1533"/>
      <c r="F183" s="1533"/>
      <c r="G183" s="1533"/>
      <c r="H183" s="1533"/>
      <c r="I183" s="1533"/>
      <c r="J183" s="1533"/>
      <c r="K183" s="1533"/>
      <c r="L183" s="1533"/>
    </row>
    <row r="184" spans="1:12">
      <c r="E184" s="893"/>
      <c r="F184" s="893"/>
      <c r="G184" s="893"/>
      <c r="H184" s="893"/>
      <c r="I184" s="893"/>
      <c r="J184" s="893"/>
      <c r="K184" s="893"/>
      <c r="L184" s="893"/>
    </row>
    <row r="185" spans="1:12">
      <c r="E185" s="893"/>
      <c r="F185" s="893"/>
      <c r="G185" s="893"/>
      <c r="H185" s="893"/>
      <c r="I185" s="893"/>
      <c r="J185" s="893"/>
      <c r="K185" s="893"/>
      <c r="L185" s="893"/>
    </row>
    <row r="186" spans="1:12">
      <c r="G186" s="882"/>
      <c r="H186" s="906"/>
      <c r="I186" s="907"/>
      <c r="J186" s="882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6" max="11" man="1"/>
    <brk id="136" max="11" man="1"/>
    <brk id="166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0" zoomScaleNormal="70" workbookViewId="0">
      <selection activeCell="K23" sqref="K23"/>
    </sheetView>
  </sheetViews>
  <sheetFormatPr defaultColWidth="16.28515625" defaultRowHeight="15"/>
  <cols>
    <col min="1" max="1" width="3.5703125" style="113" customWidth="1"/>
    <col min="2" max="2" width="1.5703125" style="113" customWidth="1"/>
    <col min="3" max="3" width="42.5703125" style="113" bestFit="1" customWidth="1"/>
    <col min="4" max="4" width="2.7109375" style="113" customWidth="1"/>
    <col min="5" max="5" width="14.5703125" style="113" customWidth="1"/>
    <col min="6" max="11" width="14.7109375" style="113" customWidth="1"/>
    <col min="12" max="12" width="23.140625" style="113" customWidth="1"/>
    <col min="13" max="16384" width="16.28515625" style="113"/>
  </cols>
  <sheetData>
    <row r="1" spans="1:14" ht="15.75" customHeight="1">
      <c r="A1" s="829" t="s">
        <v>329</v>
      </c>
      <c r="B1" s="111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4" ht="15" customHeight="1">
      <c r="A2" s="114" t="s">
        <v>330</v>
      </c>
      <c r="B2" s="114"/>
      <c r="C2" s="114"/>
      <c r="D2" s="114"/>
      <c r="E2" s="114"/>
      <c r="F2" s="114"/>
      <c r="G2" s="115"/>
      <c r="H2" s="115"/>
      <c r="I2" s="115"/>
      <c r="J2" s="115"/>
      <c r="K2" s="115"/>
      <c r="L2" s="115"/>
    </row>
    <row r="3" spans="1:14" ht="15" customHeight="1">
      <c r="A3" s="114"/>
      <c r="B3" s="114"/>
      <c r="C3" s="114"/>
      <c r="D3" s="114"/>
      <c r="E3" s="114"/>
      <c r="F3" s="114"/>
      <c r="G3" s="115"/>
      <c r="H3" s="115"/>
      <c r="I3" s="115"/>
      <c r="J3" s="115"/>
      <c r="K3" s="115"/>
      <c r="L3" s="115"/>
    </row>
    <row r="4" spans="1:14" ht="15" customHeight="1">
      <c r="A4" s="112"/>
      <c r="B4" s="116"/>
      <c r="C4" s="116"/>
      <c r="D4" s="112"/>
      <c r="E4" s="112"/>
      <c r="F4" s="112"/>
      <c r="G4" s="112"/>
      <c r="H4" s="112"/>
      <c r="I4" s="112"/>
      <c r="J4" s="111"/>
      <c r="K4" s="111"/>
      <c r="L4" s="117" t="s">
        <v>2</v>
      </c>
    </row>
    <row r="5" spans="1:14" ht="15.95" customHeight="1">
      <c r="A5" s="118" t="s">
        <v>4</v>
      </c>
      <c r="B5" s="119" t="s">
        <v>4</v>
      </c>
      <c r="C5" s="120" t="s">
        <v>3</v>
      </c>
      <c r="D5" s="119"/>
      <c r="E5" s="817" t="s">
        <v>4</v>
      </c>
      <c r="F5" s="830" t="s">
        <v>4</v>
      </c>
      <c r="G5" s="815" t="s">
        <v>4</v>
      </c>
      <c r="H5" s="816" t="s">
        <v>4</v>
      </c>
      <c r="I5" s="817" t="s">
        <v>4</v>
      </c>
      <c r="J5" s="816" t="s">
        <v>4</v>
      </c>
      <c r="K5" s="817" t="s">
        <v>4</v>
      </c>
      <c r="L5" s="817" t="s">
        <v>4</v>
      </c>
    </row>
    <row r="6" spans="1:14" ht="15.95" customHeight="1">
      <c r="A6" s="122"/>
      <c r="B6" s="123"/>
      <c r="C6" s="124" t="s">
        <v>730</v>
      </c>
      <c r="D6" s="123"/>
      <c r="E6" s="831"/>
      <c r="F6" s="832" t="s">
        <v>5</v>
      </c>
      <c r="G6" s="820" t="s">
        <v>6</v>
      </c>
      <c r="H6" s="821" t="s">
        <v>7</v>
      </c>
      <c r="I6" s="822" t="s">
        <v>7</v>
      </c>
      <c r="J6" s="821" t="s">
        <v>8</v>
      </c>
      <c r="K6" s="823" t="s">
        <v>9</v>
      </c>
      <c r="L6" s="822" t="s">
        <v>10</v>
      </c>
    </row>
    <row r="7" spans="1:14" ht="15.95" customHeight="1">
      <c r="A7" s="122" t="s">
        <v>4</v>
      </c>
      <c r="B7" s="123"/>
      <c r="C7" s="124" t="s">
        <v>11</v>
      </c>
      <c r="D7" s="123"/>
      <c r="E7" s="823" t="s">
        <v>12</v>
      </c>
      <c r="F7" s="832" t="s">
        <v>13</v>
      </c>
      <c r="G7" s="825" t="s">
        <v>14</v>
      </c>
      <c r="H7" s="821" t="s">
        <v>15</v>
      </c>
      <c r="I7" s="822" t="s">
        <v>16</v>
      </c>
      <c r="J7" s="821" t="s">
        <v>17</v>
      </c>
      <c r="K7" s="822" t="s">
        <v>18</v>
      </c>
      <c r="L7" s="826" t="s">
        <v>19</v>
      </c>
    </row>
    <row r="8" spans="1:14" ht="15.95" customHeight="1">
      <c r="A8" s="125" t="s">
        <v>4</v>
      </c>
      <c r="B8" s="126"/>
      <c r="C8" s="124" t="s">
        <v>714</v>
      </c>
      <c r="D8" s="123"/>
      <c r="E8" s="823" t="s">
        <v>4</v>
      </c>
      <c r="F8" s="832" t="s">
        <v>20</v>
      </c>
      <c r="G8" s="825" t="s">
        <v>21</v>
      </c>
      <c r="H8" s="821" t="s">
        <v>22</v>
      </c>
      <c r="I8" s="822" t="s">
        <v>4</v>
      </c>
      <c r="J8" s="821" t="s">
        <v>23</v>
      </c>
      <c r="K8" s="822" t="s">
        <v>24</v>
      </c>
      <c r="L8" s="822" t="s">
        <v>25</v>
      </c>
    </row>
    <row r="9" spans="1:14" ht="15.95" customHeight="1">
      <c r="A9" s="127" t="s">
        <v>4</v>
      </c>
      <c r="B9" s="121"/>
      <c r="C9" s="124" t="s">
        <v>26</v>
      </c>
      <c r="D9" s="123"/>
      <c r="E9" s="833" t="s">
        <v>4</v>
      </c>
      <c r="F9" s="832" t="s">
        <v>4</v>
      </c>
      <c r="G9" s="825" t="s">
        <v>4</v>
      </c>
      <c r="H9" s="821" t="s">
        <v>27</v>
      </c>
      <c r="I9" s="822"/>
      <c r="J9" s="821" t="s">
        <v>28</v>
      </c>
      <c r="K9" s="822" t="s">
        <v>4</v>
      </c>
      <c r="L9" s="822" t="s">
        <v>29</v>
      </c>
    </row>
    <row r="10" spans="1:14" ht="15.95" customHeight="1">
      <c r="A10" s="122"/>
      <c r="B10" s="123"/>
      <c r="C10" s="124" t="s">
        <v>30</v>
      </c>
      <c r="D10" s="128"/>
      <c r="E10" s="28"/>
      <c r="F10" s="129"/>
      <c r="G10" s="827"/>
      <c r="H10" s="27"/>
      <c r="I10" s="28"/>
      <c r="J10" s="29"/>
      <c r="K10" s="27"/>
      <c r="L10" s="28"/>
    </row>
    <row r="11" spans="1:14" ht="12" customHeight="1">
      <c r="A11" s="130">
        <v>1</v>
      </c>
      <c r="B11" s="131"/>
      <c r="C11" s="131"/>
      <c r="D11" s="132"/>
      <c r="E11" s="133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4" ht="18.95" customHeight="1">
      <c r="A12" s="134" t="s">
        <v>4</v>
      </c>
      <c r="B12" s="135" t="s">
        <v>4</v>
      </c>
      <c r="C12" s="135" t="s">
        <v>40</v>
      </c>
      <c r="D12" s="136" t="s">
        <v>41</v>
      </c>
      <c r="E12" s="630">
        <v>73582359000</v>
      </c>
      <c r="F12" s="630">
        <v>67020382000</v>
      </c>
      <c r="G12" s="630">
        <v>30200000</v>
      </c>
      <c r="H12" s="630">
        <v>5836405000</v>
      </c>
      <c r="I12" s="630">
        <v>410754000</v>
      </c>
      <c r="J12" s="630">
        <v>0</v>
      </c>
      <c r="K12" s="630">
        <v>0</v>
      </c>
      <c r="L12" s="631">
        <v>284618000</v>
      </c>
      <c r="M12" s="137"/>
      <c r="N12" s="137"/>
    </row>
    <row r="13" spans="1:14" ht="18.95" customHeight="1">
      <c r="A13" s="138"/>
      <c r="B13" s="139"/>
      <c r="C13" s="135"/>
      <c r="D13" s="136" t="s">
        <v>42</v>
      </c>
      <c r="E13" s="630">
        <v>80071809506.449997</v>
      </c>
      <c r="F13" s="630">
        <v>71606188806.479996</v>
      </c>
      <c r="G13" s="630">
        <v>56847665.459999993</v>
      </c>
      <c r="H13" s="630">
        <v>7021488551.7700005</v>
      </c>
      <c r="I13" s="630">
        <v>1017123213.4499998</v>
      </c>
      <c r="J13" s="630">
        <v>0</v>
      </c>
      <c r="K13" s="630">
        <v>0</v>
      </c>
      <c r="L13" s="632">
        <v>370161269.28999996</v>
      </c>
      <c r="M13" s="137"/>
      <c r="N13" s="137"/>
    </row>
    <row r="14" spans="1:14" ht="18.95" customHeight="1">
      <c r="A14" s="138"/>
      <c r="B14" s="139"/>
      <c r="C14" s="834" t="s">
        <v>4</v>
      </c>
      <c r="D14" s="136" t="s">
        <v>43</v>
      </c>
      <c r="E14" s="630">
        <v>64730485422.12001</v>
      </c>
      <c r="F14" s="630">
        <v>59186489740.310005</v>
      </c>
      <c r="G14" s="630">
        <v>38839316.160000004</v>
      </c>
      <c r="H14" s="630">
        <v>4991651271.29</v>
      </c>
      <c r="I14" s="630">
        <v>287574827.36000001</v>
      </c>
      <c r="J14" s="630">
        <v>0</v>
      </c>
      <c r="K14" s="630">
        <v>0</v>
      </c>
      <c r="L14" s="632">
        <v>225930266.99999997</v>
      </c>
      <c r="M14" s="137"/>
      <c r="N14" s="137"/>
    </row>
    <row r="15" spans="1:14" ht="18.95" customHeight="1">
      <c r="A15" s="138"/>
      <c r="B15" s="139"/>
      <c r="C15" s="135"/>
      <c r="D15" s="136" t="s">
        <v>44</v>
      </c>
      <c r="E15" s="633">
        <v>0.87970114442946867</v>
      </c>
      <c r="F15" s="633">
        <v>0.88311179336921719</v>
      </c>
      <c r="G15" s="621">
        <v>1.286070071523179</v>
      </c>
      <c r="H15" s="621">
        <v>0.85526129034739706</v>
      </c>
      <c r="I15" s="621">
        <v>0.70011449032754403</v>
      </c>
      <c r="J15" s="621">
        <v>0</v>
      </c>
      <c r="K15" s="621">
        <v>0</v>
      </c>
      <c r="L15" s="622">
        <v>0.79380175182173995</v>
      </c>
      <c r="M15" s="137"/>
      <c r="N15" s="137"/>
    </row>
    <row r="16" spans="1:14" ht="18.95" customHeight="1">
      <c r="A16" s="140"/>
      <c r="B16" s="141"/>
      <c r="C16" s="142"/>
      <c r="D16" s="143" t="s">
        <v>45</v>
      </c>
      <c r="E16" s="623">
        <v>0.80840542784169001</v>
      </c>
      <c r="F16" s="623">
        <v>0.82655550765681762</v>
      </c>
      <c r="G16" s="623">
        <v>0.6832174346249752</v>
      </c>
      <c r="H16" s="623">
        <v>0.7109106900176726</v>
      </c>
      <c r="I16" s="623">
        <v>0.28273352093161791</v>
      </c>
      <c r="J16" s="623">
        <v>0</v>
      </c>
      <c r="K16" s="623">
        <v>0</v>
      </c>
      <c r="L16" s="624">
        <v>0.61035631154321734</v>
      </c>
      <c r="M16" s="137"/>
      <c r="N16" s="137"/>
    </row>
    <row r="17" spans="1:14" ht="18.95" customHeight="1">
      <c r="A17" s="144" t="s">
        <v>49</v>
      </c>
      <c r="B17" s="145" t="s">
        <v>47</v>
      </c>
      <c r="C17" s="146" t="s">
        <v>331</v>
      </c>
      <c r="D17" s="147" t="s">
        <v>41</v>
      </c>
      <c r="E17" s="634">
        <v>5171452000</v>
      </c>
      <c r="F17" s="1005">
        <v>4658482000</v>
      </c>
      <c r="G17" s="1005">
        <v>2642000</v>
      </c>
      <c r="H17" s="1005">
        <v>399121000</v>
      </c>
      <c r="I17" s="1005">
        <v>90848000</v>
      </c>
      <c r="J17" s="1005">
        <v>0</v>
      </c>
      <c r="K17" s="1005">
        <v>0</v>
      </c>
      <c r="L17" s="1006">
        <v>20359000</v>
      </c>
      <c r="M17" s="137"/>
      <c r="N17" s="137"/>
    </row>
    <row r="18" spans="1:14" ht="18.95" customHeight="1">
      <c r="A18" s="144"/>
      <c r="B18" s="145"/>
      <c r="C18" s="146"/>
      <c r="D18" s="147" t="s">
        <v>42</v>
      </c>
      <c r="E18" s="634">
        <v>5575316312.1200008</v>
      </c>
      <c r="F18" s="1005">
        <v>4986031985.1400003</v>
      </c>
      <c r="G18" s="1005">
        <v>4562726.5199999996</v>
      </c>
      <c r="H18" s="1005">
        <v>435114142.45999998</v>
      </c>
      <c r="I18" s="1005">
        <v>125490776.14999998</v>
      </c>
      <c r="J18" s="1005">
        <v>0</v>
      </c>
      <c r="K18" s="1005">
        <v>0</v>
      </c>
      <c r="L18" s="1006">
        <v>24116681.849999998</v>
      </c>
      <c r="M18" s="137"/>
      <c r="N18" s="137"/>
    </row>
    <row r="19" spans="1:14" ht="18.95" customHeight="1">
      <c r="A19" s="144"/>
      <c r="B19" s="145"/>
      <c r="C19" s="146"/>
      <c r="D19" s="147" t="s">
        <v>43</v>
      </c>
      <c r="E19" s="634">
        <v>4467261163.8399992</v>
      </c>
      <c r="F19" s="1005">
        <v>4125859796.3799996</v>
      </c>
      <c r="G19" s="1005">
        <v>3381663.8699999996</v>
      </c>
      <c r="H19" s="1005">
        <v>303875243.38999975</v>
      </c>
      <c r="I19" s="1005">
        <v>18370223.530000001</v>
      </c>
      <c r="J19" s="1005">
        <v>0</v>
      </c>
      <c r="K19" s="1005">
        <v>0</v>
      </c>
      <c r="L19" s="1006">
        <v>15774236.669999994</v>
      </c>
      <c r="M19" s="137"/>
      <c r="N19" s="137"/>
    </row>
    <row r="20" spans="1:14" ht="18.95" customHeight="1">
      <c r="A20" s="144"/>
      <c r="B20" s="145"/>
      <c r="C20" s="146"/>
      <c r="D20" s="147" t="s">
        <v>44</v>
      </c>
      <c r="E20" s="635">
        <v>0.86383111819272407</v>
      </c>
      <c r="F20" s="635">
        <v>0.88566614540530575</v>
      </c>
      <c r="G20" s="625">
        <v>1.279963614685844</v>
      </c>
      <c r="H20" s="625">
        <v>0.76136119971136507</v>
      </c>
      <c r="I20" s="626">
        <v>0.20220834283638606</v>
      </c>
      <c r="J20" s="625">
        <v>0</v>
      </c>
      <c r="K20" s="625">
        <v>0</v>
      </c>
      <c r="L20" s="627">
        <v>0.77480409990667487</v>
      </c>
      <c r="M20" s="137"/>
      <c r="N20" s="137"/>
    </row>
    <row r="21" spans="1:14" s="151" customFormat="1" ht="18.95" customHeight="1">
      <c r="A21" s="148"/>
      <c r="B21" s="149"/>
      <c r="C21" s="146"/>
      <c r="D21" s="150" t="s">
        <v>45</v>
      </c>
      <c r="E21" s="628">
        <v>0.80125698951443591</v>
      </c>
      <c r="F21" s="628">
        <v>0.82748361997604625</v>
      </c>
      <c r="G21" s="628">
        <v>0.74114980487587934</v>
      </c>
      <c r="H21" s="628">
        <v>0.69838052533062633</v>
      </c>
      <c r="I21" s="628">
        <v>0.14638704208859102</v>
      </c>
      <c r="J21" s="628">
        <v>0</v>
      </c>
      <c r="K21" s="628">
        <v>0</v>
      </c>
      <c r="L21" s="629">
        <v>0.65407989242102127</v>
      </c>
      <c r="M21" s="137"/>
      <c r="N21" s="137"/>
    </row>
    <row r="22" spans="1:14" ht="18.95" customHeight="1">
      <c r="A22" s="144" t="s">
        <v>53</v>
      </c>
      <c r="B22" s="145" t="s">
        <v>47</v>
      </c>
      <c r="C22" s="152" t="s">
        <v>332</v>
      </c>
      <c r="D22" s="147" t="s">
        <v>41</v>
      </c>
      <c r="E22" s="634">
        <v>4086322000</v>
      </c>
      <c r="F22" s="1005">
        <v>3774032000</v>
      </c>
      <c r="G22" s="1005">
        <v>1475000</v>
      </c>
      <c r="H22" s="1005">
        <v>291144000</v>
      </c>
      <c r="I22" s="1005">
        <v>12860000</v>
      </c>
      <c r="J22" s="1005">
        <v>0</v>
      </c>
      <c r="K22" s="1005">
        <v>0</v>
      </c>
      <c r="L22" s="1006">
        <v>6811000</v>
      </c>
      <c r="M22" s="137"/>
      <c r="N22" s="137"/>
    </row>
    <row r="23" spans="1:14" ht="18.95" customHeight="1">
      <c r="A23" s="144"/>
      <c r="B23" s="145"/>
      <c r="C23" s="146"/>
      <c r="D23" s="147" t="s">
        <v>42</v>
      </c>
      <c r="E23" s="634">
        <v>4477431054.8099995</v>
      </c>
      <c r="F23" s="1005">
        <v>4085769433.4200001</v>
      </c>
      <c r="G23" s="1005">
        <v>2881878</v>
      </c>
      <c r="H23" s="1005">
        <v>346289190.77999997</v>
      </c>
      <c r="I23" s="1005">
        <v>33415374.609999999</v>
      </c>
      <c r="J23" s="1005">
        <v>0</v>
      </c>
      <c r="K23" s="1005">
        <v>0</v>
      </c>
      <c r="L23" s="1006">
        <v>9075178</v>
      </c>
      <c r="M23" s="137"/>
      <c r="N23" s="137"/>
    </row>
    <row r="24" spans="1:14" ht="18.95" customHeight="1">
      <c r="A24" s="144"/>
      <c r="B24" s="145"/>
      <c r="C24" s="146"/>
      <c r="D24" s="147" t="s">
        <v>43</v>
      </c>
      <c r="E24" s="634">
        <v>3664571454.7000003</v>
      </c>
      <c r="F24" s="1005">
        <v>3396350819.4700003</v>
      </c>
      <c r="G24" s="1005">
        <v>1830578.4900000002</v>
      </c>
      <c r="H24" s="1005">
        <v>246138977.90000001</v>
      </c>
      <c r="I24" s="1005">
        <v>12673970.330000002</v>
      </c>
      <c r="J24" s="1005">
        <v>0</v>
      </c>
      <c r="K24" s="1005">
        <v>0</v>
      </c>
      <c r="L24" s="1006">
        <v>7577108.5100000044</v>
      </c>
      <c r="M24" s="137"/>
      <c r="N24" s="137"/>
    </row>
    <row r="25" spans="1:14" ht="18.95" customHeight="1">
      <c r="A25" s="144"/>
      <c r="B25" s="145"/>
      <c r="C25" s="146"/>
      <c r="D25" s="147" t="s">
        <v>44</v>
      </c>
      <c r="E25" s="635">
        <v>0.89678969369031625</v>
      </c>
      <c r="F25" s="635">
        <v>0.89992634388632642</v>
      </c>
      <c r="G25" s="625">
        <v>1.2410701627118645</v>
      </c>
      <c r="H25" s="625">
        <v>0.84542005983293489</v>
      </c>
      <c r="I25" s="626">
        <v>0.98553424027993797</v>
      </c>
      <c r="J25" s="625">
        <v>0</v>
      </c>
      <c r="K25" s="625">
        <v>0</v>
      </c>
      <c r="L25" s="627">
        <v>1.1124810615181331</v>
      </c>
      <c r="M25" s="137"/>
      <c r="N25" s="137"/>
    </row>
    <row r="26" spans="1:14" ht="18.95" customHeight="1">
      <c r="A26" s="148"/>
      <c r="B26" s="149"/>
      <c r="C26" s="146"/>
      <c r="D26" s="147" t="s">
        <v>45</v>
      </c>
      <c r="E26" s="628">
        <v>0.81845402192474559</v>
      </c>
      <c r="F26" s="628">
        <v>0.83126345595744477</v>
      </c>
      <c r="G26" s="628">
        <v>0.63520332574800187</v>
      </c>
      <c r="H26" s="628">
        <v>0.71079024252990297</v>
      </c>
      <c r="I26" s="628">
        <v>0.37928559766039988</v>
      </c>
      <c r="J26" s="628">
        <v>0</v>
      </c>
      <c r="K26" s="628">
        <v>0</v>
      </c>
      <c r="L26" s="629">
        <v>0.83492670997747975</v>
      </c>
      <c r="M26" s="137"/>
      <c r="N26" s="137"/>
    </row>
    <row r="27" spans="1:14" ht="18.95" customHeight="1">
      <c r="A27" s="144" t="s">
        <v>57</v>
      </c>
      <c r="B27" s="145" t="s">
        <v>47</v>
      </c>
      <c r="C27" s="152" t="s">
        <v>333</v>
      </c>
      <c r="D27" s="153" t="s">
        <v>41</v>
      </c>
      <c r="E27" s="634">
        <v>4196751000</v>
      </c>
      <c r="F27" s="1005">
        <v>3746259000</v>
      </c>
      <c r="G27" s="1005">
        <v>2340000</v>
      </c>
      <c r="H27" s="1005">
        <v>374872000</v>
      </c>
      <c r="I27" s="1005">
        <v>35393000</v>
      </c>
      <c r="J27" s="1005">
        <v>0</v>
      </c>
      <c r="K27" s="1005">
        <v>0</v>
      </c>
      <c r="L27" s="1006">
        <v>37887000</v>
      </c>
      <c r="M27" s="137"/>
      <c r="N27" s="137"/>
    </row>
    <row r="28" spans="1:14" ht="18.95" customHeight="1">
      <c r="A28" s="144"/>
      <c r="B28" s="145"/>
      <c r="C28" s="146"/>
      <c r="D28" s="147" t="s">
        <v>42</v>
      </c>
      <c r="E28" s="634">
        <v>4578932710.29</v>
      </c>
      <c r="F28" s="1005">
        <v>4050565036.0799999</v>
      </c>
      <c r="G28" s="1005">
        <v>3793392.77</v>
      </c>
      <c r="H28" s="1005">
        <v>413226295.75999993</v>
      </c>
      <c r="I28" s="1005">
        <v>70120416.599999994</v>
      </c>
      <c r="J28" s="1005">
        <v>0</v>
      </c>
      <c r="K28" s="1005">
        <v>0</v>
      </c>
      <c r="L28" s="1006">
        <v>41227569.079999998</v>
      </c>
      <c r="M28" s="137"/>
      <c r="N28" s="137"/>
    </row>
    <row r="29" spans="1:14" ht="18.95" customHeight="1">
      <c r="A29" s="144"/>
      <c r="B29" s="145"/>
      <c r="C29" s="146"/>
      <c r="D29" s="147" t="s">
        <v>43</v>
      </c>
      <c r="E29" s="634">
        <v>3640885612.6899991</v>
      </c>
      <c r="F29" s="1005">
        <v>3310889930.1199994</v>
      </c>
      <c r="G29" s="1005">
        <v>3038322.44</v>
      </c>
      <c r="H29" s="1005">
        <v>295256891.23999983</v>
      </c>
      <c r="I29" s="1005">
        <v>13155487.48</v>
      </c>
      <c r="J29" s="1005">
        <v>0</v>
      </c>
      <c r="K29" s="1005">
        <v>0</v>
      </c>
      <c r="L29" s="1006">
        <v>18544981.41</v>
      </c>
      <c r="M29" s="137"/>
      <c r="N29" s="137"/>
    </row>
    <row r="30" spans="1:14" ht="18.95" customHeight="1">
      <c r="A30" s="144"/>
      <c r="B30" s="145"/>
      <c r="C30" s="146"/>
      <c r="D30" s="147" t="s">
        <v>44</v>
      </c>
      <c r="E30" s="635">
        <v>0.86754863766994972</v>
      </c>
      <c r="F30" s="635">
        <v>0.88378564592570863</v>
      </c>
      <c r="G30" s="625">
        <v>1.2984283931623932</v>
      </c>
      <c r="H30" s="625">
        <v>0.78762055112144902</v>
      </c>
      <c r="I30" s="626">
        <v>0.37169743960670193</v>
      </c>
      <c r="J30" s="625">
        <v>0</v>
      </c>
      <c r="K30" s="625">
        <v>0</v>
      </c>
      <c r="L30" s="627">
        <v>0.48948138965872201</v>
      </c>
      <c r="M30" s="137"/>
      <c r="N30" s="137"/>
    </row>
    <row r="31" spans="1:14" ht="18.95" customHeight="1">
      <c r="A31" s="148"/>
      <c r="B31" s="149"/>
      <c r="C31" s="146"/>
      <c r="D31" s="150" t="s">
        <v>45</v>
      </c>
      <c r="E31" s="628">
        <v>0.79513848380169994</v>
      </c>
      <c r="F31" s="628">
        <v>0.81738964826600269</v>
      </c>
      <c r="G31" s="628">
        <v>0.80095118650210317</v>
      </c>
      <c r="H31" s="628">
        <v>0.71451622094128242</v>
      </c>
      <c r="I31" s="628">
        <v>0.18761279692682262</v>
      </c>
      <c r="J31" s="628">
        <v>0</v>
      </c>
      <c r="K31" s="628">
        <v>0</v>
      </c>
      <c r="L31" s="629">
        <v>0.44981990992518645</v>
      </c>
      <c r="M31" s="137"/>
      <c r="N31" s="137"/>
    </row>
    <row r="32" spans="1:14" ht="18.95" customHeight="1">
      <c r="A32" s="144" t="s">
        <v>61</v>
      </c>
      <c r="B32" s="145" t="s">
        <v>47</v>
      </c>
      <c r="C32" s="152" t="s">
        <v>334</v>
      </c>
      <c r="D32" s="147" t="s">
        <v>41</v>
      </c>
      <c r="E32" s="634">
        <v>2090685000</v>
      </c>
      <c r="F32" s="1005">
        <v>1880602000</v>
      </c>
      <c r="G32" s="1005">
        <v>1412000</v>
      </c>
      <c r="H32" s="1005">
        <v>190137000</v>
      </c>
      <c r="I32" s="1005">
        <v>8616000</v>
      </c>
      <c r="J32" s="1005">
        <v>0</v>
      </c>
      <c r="K32" s="1005">
        <v>0</v>
      </c>
      <c r="L32" s="1006">
        <v>9918000</v>
      </c>
      <c r="M32" s="137"/>
      <c r="N32" s="137"/>
    </row>
    <row r="33" spans="1:14" ht="18.95" customHeight="1">
      <c r="A33" s="144"/>
      <c r="B33" s="145"/>
      <c r="C33" s="146"/>
      <c r="D33" s="147" t="s">
        <v>42</v>
      </c>
      <c r="E33" s="634">
        <v>2274371528.7400002</v>
      </c>
      <c r="F33" s="1005">
        <v>1997609021</v>
      </c>
      <c r="G33" s="1005">
        <v>2146789.2800000003</v>
      </c>
      <c r="H33" s="1005">
        <v>229374170.73000002</v>
      </c>
      <c r="I33" s="1005">
        <v>33412235.060000002</v>
      </c>
      <c r="J33" s="1005">
        <v>0</v>
      </c>
      <c r="K33" s="1005">
        <v>0</v>
      </c>
      <c r="L33" s="1006">
        <v>11829312.669999998</v>
      </c>
      <c r="M33" s="137"/>
      <c r="N33" s="137"/>
    </row>
    <row r="34" spans="1:14" ht="18.95" customHeight="1">
      <c r="A34" s="144"/>
      <c r="B34" s="145"/>
      <c r="C34" s="146"/>
      <c r="D34" s="147" t="s">
        <v>43</v>
      </c>
      <c r="E34" s="634">
        <v>1828896206.95</v>
      </c>
      <c r="F34" s="1005">
        <v>1647309004.72</v>
      </c>
      <c r="G34" s="1005">
        <v>1739096.2199999997</v>
      </c>
      <c r="H34" s="1005">
        <v>165798330.18000004</v>
      </c>
      <c r="I34" s="1005">
        <v>8081190.3399999989</v>
      </c>
      <c r="J34" s="1005">
        <v>0</v>
      </c>
      <c r="K34" s="1005">
        <v>0</v>
      </c>
      <c r="L34" s="1006">
        <v>5968585.4899999993</v>
      </c>
      <c r="M34" s="137"/>
      <c r="N34" s="137"/>
    </row>
    <row r="35" spans="1:14" ht="18.95" customHeight="1">
      <c r="A35" s="154" t="s">
        <v>4</v>
      </c>
      <c r="B35" s="145"/>
      <c r="C35" s="146"/>
      <c r="D35" s="147" t="s">
        <v>44</v>
      </c>
      <c r="E35" s="635">
        <v>0.87478324422378317</v>
      </c>
      <c r="F35" s="635">
        <v>0.87594770436275193</v>
      </c>
      <c r="G35" s="625">
        <v>1.2316545467422095</v>
      </c>
      <c r="H35" s="625">
        <v>0.87199403682607823</v>
      </c>
      <c r="I35" s="625">
        <v>0.93792831244196828</v>
      </c>
      <c r="J35" s="625">
        <v>0</v>
      </c>
      <c r="K35" s="625">
        <v>0</v>
      </c>
      <c r="L35" s="627">
        <v>0.60179325368017733</v>
      </c>
      <c r="M35" s="137"/>
      <c r="N35" s="137"/>
    </row>
    <row r="36" spans="1:14" ht="18.95" customHeight="1">
      <c r="A36" s="148"/>
      <c r="B36" s="149"/>
      <c r="C36" s="146"/>
      <c r="D36" s="155" t="s">
        <v>45</v>
      </c>
      <c r="E36" s="628">
        <v>0.80413256314512827</v>
      </c>
      <c r="F36" s="628">
        <v>0.82464035124118518</v>
      </c>
      <c r="G36" s="628">
        <v>0.81009171985431172</v>
      </c>
      <c r="H36" s="628">
        <v>0.72282912087413664</v>
      </c>
      <c r="I36" s="628">
        <v>0.24186320745942932</v>
      </c>
      <c r="J36" s="628">
        <v>0</v>
      </c>
      <c r="K36" s="628">
        <v>0</v>
      </c>
      <c r="L36" s="629">
        <v>0.50455894239204346</v>
      </c>
      <c r="M36" s="137"/>
      <c r="N36" s="137"/>
    </row>
    <row r="37" spans="1:14" ht="18.95" customHeight="1">
      <c r="A37" s="144" t="s">
        <v>66</v>
      </c>
      <c r="B37" s="145" t="s">
        <v>47</v>
      </c>
      <c r="C37" s="152" t="s">
        <v>335</v>
      </c>
      <c r="D37" s="153" t="s">
        <v>41</v>
      </c>
      <c r="E37" s="634">
        <v>4513288000</v>
      </c>
      <c r="F37" s="1005">
        <v>4098378000</v>
      </c>
      <c r="G37" s="1005">
        <v>2440000</v>
      </c>
      <c r="H37" s="1005">
        <v>382638000</v>
      </c>
      <c r="I37" s="1005">
        <v>20385000</v>
      </c>
      <c r="J37" s="1005">
        <v>0</v>
      </c>
      <c r="K37" s="1005">
        <v>0</v>
      </c>
      <c r="L37" s="1006">
        <v>9447000</v>
      </c>
      <c r="M37" s="137"/>
      <c r="N37" s="137"/>
    </row>
    <row r="38" spans="1:14" ht="18.95" customHeight="1">
      <c r="A38" s="144"/>
      <c r="B38" s="145"/>
      <c r="C38" s="146"/>
      <c r="D38" s="147" t="s">
        <v>42</v>
      </c>
      <c r="E38" s="634">
        <v>4819258819.0500002</v>
      </c>
      <c r="F38" s="1005">
        <v>4339297788.5500002</v>
      </c>
      <c r="G38" s="1005">
        <v>4109874</v>
      </c>
      <c r="H38" s="1005">
        <v>418938023</v>
      </c>
      <c r="I38" s="1005">
        <v>41954437.960000001</v>
      </c>
      <c r="J38" s="1005">
        <v>0</v>
      </c>
      <c r="K38" s="1005">
        <v>0</v>
      </c>
      <c r="L38" s="1006">
        <v>14958695.539999999</v>
      </c>
      <c r="M38" s="137"/>
      <c r="N38" s="137"/>
    </row>
    <row r="39" spans="1:14" ht="18.95" customHeight="1">
      <c r="A39" s="144"/>
      <c r="B39" s="145"/>
      <c r="C39" s="146"/>
      <c r="D39" s="147" t="s">
        <v>43</v>
      </c>
      <c r="E39" s="634">
        <v>3890308026.0199995</v>
      </c>
      <c r="F39" s="1005">
        <v>3570863952.3599997</v>
      </c>
      <c r="G39" s="1005">
        <v>2708811.69</v>
      </c>
      <c r="H39" s="1005">
        <v>299891625.94</v>
      </c>
      <c r="I39" s="1005">
        <v>7539789.2000000002</v>
      </c>
      <c r="J39" s="1005">
        <v>0</v>
      </c>
      <c r="K39" s="1005">
        <v>0</v>
      </c>
      <c r="L39" s="1006">
        <v>9303846.8300000001</v>
      </c>
      <c r="M39" s="137"/>
      <c r="N39" s="137"/>
    </row>
    <row r="40" spans="1:14" ht="18.95" customHeight="1">
      <c r="A40" s="144"/>
      <c r="B40" s="145"/>
      <c r="C40" s="146"/>
      <c r="D40" s="147" t="s">
        <v>44</v>
      </c>
      <c r="E40" s="635">
        <v>0.86196760012212814</v>
      </c>
      <c r="F40" s="635">
        <v>0.87128711708876039</v>
      </c>
      <c r="G40" s="625">
        <v>1.110168725409836</v>
      </c>
      <c r="H40" s="625">
        <v>0.78374763076328013</v>
      </c>
      <c r="I40" s="625">
        <v>0.36986947265145942</v>
      </c>
      <c r="J40" s="625">
        <v>0</v>
      </c>
      <c r="K40" s="625">
        <v>0</v>
      </c>
      <c r="L40" s="627">
        <v>0.98484670583253942</v>
      </c>
      <c r="M40" s="137"/>
      <c r="N40" s="137"/>
    </row>
    <row r="41" spans="1:14" ht="18.95" customHeight="1">
      <c r="A41" s="148"/>
      <c r="B41" s="149"/>
      <c r="C41" s="156"/>
      <c r="D41" s="155" t="s">
        <v>45</v>
      </c>
      <c r="E41" s="628">
        <v>0.8072419789205012</v>
      </c>
      <c r="F41" s="628">
        <v>0.82291285972176231</v>
      </c>
      <c r="G41" s="628">
        <v>0.65909847601167337</v>
      </c>
      <c r="H41" s="628">
        <v>0.7158376883351073</v>
      </c>
      <c r="I41" s="628">
        <v>0.17971374583038272</v>
      </c>
      <c r="J41" s="628">
        <v>0</v>
      </c>
      <c r="K41" s="628">
        <v>0</v>
      </c>
      <c r="L41" s="629">
        <v>0.6219691285995651</v>
      </c>
      <c r="M41" s="137"/>
      <c r="N41" s="137"/>
    </row>
    <row r="42" spans="1:14" ht="18.95" customHeight="1">
      <c r="A42" s="157" t="s">
        <v>69</v>
      </c>
      <c r="B42" s="158" t="s">
        <v>47</v>
      </c>
      <c r="C42" s="152" t="s">
        <v>336</v>
      </c>
      <c r="D42" s="159" t="s">
        <v>41</v>
      </c>
      <c r="E42" s="634">
        <v>6410485000</v>
      </c>
      <c r="F42" s="1005">
        <v>5968493000</v>
      </c>
      <c r="G42" s="1005">
        <v>1714000</v>
      </c>
      <c r="H42" s="1005">
        <v>388689000</v>
      </c>
      <c r="I42" s="1005">
        <v>25276000</v>
      </c>
      <c r="J42" s="1005">
        <v>0</v>
      </c>
      <c r="K42" s="1005">
        <v>0</v>
      </c>
      <c r="L42" s="1006">
        <v>26313000</v>
      </c>
      <c r="M42" s="137"/>
      <c r="N42" s="137"/>
    </row>
    <row r="43" spans="1:14" ht="18.95" customHeight="1">
      <c r="A43" s="144"/>
      <c r="B43" s="145"/>
      <c r="C43" s="146"/>
      <c r="D43" s="147" t="s">
        <v>42</v>
      </c>
      <c r="E43" s="634">
        <v>6890526406.2299986</v>
      </c>
      <c r="F43" s="1005">
        <v>6310509132.5499992</v>
      </c>
      <c r="G43" s="1005">
        <v>3612443</v>
      </c>
      <c r="H43" s="1005">
        <v>428645969.39999992</v>
      </c>
      <c r="I43" s="1005">
        <v>106481677.28</v>
      </c>
      <c r="J43" s="1005">
        <v>0</v>
      </c>
      <c r="K43" s="1005">
        <v>0</v>
      </c>
      <c r="L43" s="1006">
        <v>41277184</v>
      </c>
      <c r="M43" s="137"/>
      <c r="N43" s="137"/>
    </row>
    <row r="44" spans="1:14" ht="18.95" customHeight="1">
      <c r="A44" s="144"/>
      <c r="B44" s="145"/>
      <c r="C44" s="146"/>
      <c r="D44" s="147" t="s">
        <v>43</v>
      </c>
      <c r="E44" s="634">
        <v>5498512275.8500013</v>
      </c>
      <c r="F44" s="1005">
        <v>5142129238.3800001</v>
      </c>
      <c r="G44" s="1005">
        <v>2242673.8499999996</v>
      </c>
      <c r="H44" s="1005">
        <v>301706553.50000054</v>
      </c>
      <c r="I44" s="1005">
        <v>21030934.279999997</v>
      </c>
      <c r="J44" s="1005">
        <v>0</v>
      </c>
      <c r="K44" s="1005">
        <v>0</v>
      </c>
      <c r="L44" s="1006">
        <v>31402875.839999985</v>
      </c>
      <c r="M44" s="137"/>
      <c r="N44" s="137"/>
    </row>
    <row r="45" spans="1:14" ht="18.95" customHeight="1">
      <c r="A45" s="154" t="s">
        <v>4</v>
      </c>
      <c r="B45" s="145"/>
      <c r="C45" s="146"/>
      <c r="D45" s="147" t="s">
        <v>44</v>
      </c>
      <c r="E45" s="635">
        <v>0.85773732811947945</v>
      </c>
      <c r="F45" s="635">
        <v>0.86154565957939466</v>
      </c>
      <c r="G45" s="625">
        <v>1.3084444865810967</v>
      </c>
      <c r="H45" s="625">
        <v>0.77621582679211543</v>
      </c>
      <c r="I45" s="625">
        <v>0.83205152239278357</v>
      </c>
      <c r="J45" s="625">
        <v>0</v>
      </c>
      <c r="K45" s="625">
        <v>0</v>
      </c>
      <c r="L45" s="627">
        <v>1.1934357861133273</v>
      </c>
      <c r="M45" s="137"/>
      <c r="N45" s="137"/>
    </row>
    <row r="46" spans="1:14" ht="18.95" customHeight="1">
      <c r="A46" s="148"/>
      <c r="B46" s="149"/>
      <c r="C46" s="146"/>
      <c r="D46" s="150" t="s">
        <v>45</v>
      </c>
      <c r="E46" s="628">
        <v>0.79798145332968728</v>
      </c>
      <c r="F46" s="628">
        <v>0.81485172279627605</v>
      </c>
      <c r="G46" s="628">
        <v>0.62081916586642327</v>
      </c>
      <c r="H46" s="628">
        <v>0.70385953686282487</v>
      </c>
      <c r="I46" s="628">
        <v>0.19750754136505463</v>
      </c>
      <c r="J46" s="628">
        <v>0</v>
      </c>
      <c r="K46" s="628">
        <v>0</v>
      </c>
      <c r="L46" s="629">
        <v>0.76078047959860795</v>
      </c>
      <c r="M46" s="137"/>
      <c r="N46" s="137"/>
    </row>
    <row r="47" spans="1:14" ht="18.95" customHeight="1">
      <c r="A47" s="144" t="s">
        <v>75</v>
      </c>
      <c r="B47" s="145" t="s">
        <v>47</v>
      </c>
      <c r="C47" s="152" t="s">
        <v>337</v>
      </c>
      <c r="D47" s="153" t="s">
        <v>41</v>
      </c>
      <c r="E47" s="634">
        <v>10419753000</v>
      </c>
      <c r="F47" s="1005">
        <v>9468659000</v>
      </c>
      <c r="G47" s="1005">
        <v>3178000</v>
      </c>
      <c r="H47" s="1005">
        <v>893154000</v>
      </c>
      <c r="I47" s="1005">
        <v>32807000</v>
      </c>
      <c r="J47" s="1005">
        <v>0</v>
      </c>
      <c r="K47" s="1005">
        <v>0</v>
      </c>
      <c r="L47" s="1006">
        <v>21955000</v>
      </c>
      <c r="M47" s="137"/>
      <c r="N47" s="137"/>
    </row>
    <row r="48" spans="1:14" ht="18.95" customHeight="1">
      <c r="A48" s="144"/>
      <c r="B48" s="145"/>
      <c r="C48" s="146"/>
      <c r="D48" s="147" t="s">
        <v>42</v>
      </c>
      <c r="E48" s="634">
        <v>11562738504.610001</v>
      </c>
      <c r="F48" s="1005">
        <v>10071728517.380001</v>
      </c>
      <c r="G48" s="1005">
        <v>7346757</v>
      </c>
      <c r="H48" s="1005">
        <v>1335524259.6400001</v>
      </c>
      <c r="I48" s="1005">
        <v>117836838.53</v>
      </c>
      <c r="J48" s="1005">
        <v>0</v>
      </c>
      <c r="K48" s="1005">
        <v>0</v>
      </c>
      <c r="L48" s="1006">
        <v>30302132.059999991</v>
      </c>
      <c r="M48" s="137"/>
      <c r="N48" s="137"/>
    </row>
    <row r="49" spans="1:14" ht="18.95" customHeight="1">
      <c r="A49" s="144"/>
      <c r="B49" s="145"/>
      <c r="C49" s="146"/>
      <c r="D49" s="147" t="s">
        <v>43</v>
      </c>
      <c r="E49" s="634">
        <v>9368800362.9299984</v>
      </c>
      <c r="F49" s="1005">
        <v>8371506307.0100002</v>
      </c>
      <c r="G49" s="1005">
        <v>4579945.63</v>
      </c>
      <c r="H49" s="1005">
        <v>922485971.84999967</v>
      </c>
      <c r="I49" s="1005">
        <v>54017799.459999993</v>
      </c>
      <c r="J49" s="1005">
        <v>0</v>
      </c>
      <c r="K49" s="1005">
        <v>0</v>
      </c>
      <c r="L49" s="1006">
        <v>16210338.98</v>
      </c>
      <c r="M49" s="137"/>
      <c r="N49" s="137"/>
    </row>
    <row r="50" spans="1:14" ht="18.95" customHeight="1">
      <c r="A50" s="154" t="s">
        <v>4</v>
      </c>
      <c r="B50" s="145"/>
      <c r="C50" s="146"/>
      <c r="D50" s="147" t="s">
        <v>44</v>
      </c>
      <c r="E50" s="635">
        <v>0.89913843091386125</v>
      </c>
      <c r="F50" s="635">
        <v>0.88412797493393736</v>
      </c>
      <c r="G50" s="625">
        <v>1.4411408527375709</v>
      </c>
      <c r="H50" s="625">
        <v>1.0328408895330476</v>
      </c>
      <c r="I50" s="625">
        <v>1.6465327356966499</v>
      </c>
      <c r="J50" s="625">
        <v>0</v>
      </c>
      <c r="K50" s="625">
        <v>0</v>
      </c>
      <c r="L50" s="627">
        <v>0.73834383876110232</v>
      </c>
      <c r="M50" s="137"/>
      <c r="N50" s="137"/>
    </row>
    <row r="51" spans="1:14" ht="18.95" customHeight="1">
      <c r="A51" s="148"/>
      <c r="B51" s="149"/>
      <c r="C51" s="146"/>
      <c r="D51" s="150" t="s">
        <v>45</v>
      </c>
      <c r="E51" s="628">
        <v>0.81025791244822398</v>
      </c>
      <c r="F51" s="628">
        <v>0.83118863783549579</v>
      </c>
      <c r="G51" s="628">
        <v>0.62339691240638551</v>
      </c>
      <c r="H51" s="628">
        <v>0.69072947585292255</v>
      </c>
      <c r="I51" s="628">
        <v>0.45841181869664333</v>
      </c>
      <c r="J51" s="628">
        <v>0</v>
      </c>
      <c r="K51" s="628">
        <v>0</v>
      </c>
      <c r="L51" s="629">
        <v>0.53495704354738416</v>
      </c>
      <c r="M51" s="137"/>
      <c r="N51" s="137"/>
    </row>
    <row r="52" spans="1:14" ht="18.95" customHeight="1">
      <c r="A52" s="144" t="s">
        <v>79</v>
      </c>
      <c r="B52" s="145" t="s">
        <v>47</v>
      </c>
      <c r="C52" s="152" t="s">
        <v>338</v>
      </c>
      <c r="D52" s="147" t="s">
        <v>41</v>
      </c>
      <c r="E52" s="634">
        <v>1720493000</v>
      </c>
      <c r="F52" s="1005">
        <v>1527045000</v>
      </c>
      <c r="G52" s="1005">
        <v>1132000</v>
      </c>
      <c r="H52" s="1005">
        <v>172192000</v>
      </c>
      <c r="I52" s="1005">
        <v>10112000</v>
      </c>
      <c r="J52" s="1005">
        <v>0</v>
      </c>
      <c r="K52" s="1005">
        <v>0</v>
      </c>
      <c r="L52" s="1006">
        <v>10012000</v>
      </c>
      <c r="M52" s="137"/>
      <c r="N52" s="137"/>
    </row>
    <row r="53" spans="1:14" ht="18.95" customHeight="1">
      <c r="A53" s="144"/>
      <c r="B53" s="145"/>
      <c r="C53" s="146"/>
      <c r="D53" s="147" t="s">
        <v>42</v>
      </c>
      <c r="E53" s="634">
        <v>1872172914.5800002</v>
      </c>
      <c r="F53" s="1005">
        <v>1649080947.3000002</v>
      </c>
      <c r="G53" s="1005">
        <v>1790657.33</v>
      </c>
      <c r="H53" s="1005">
        <v>185766364.41999999</v>
      </c>
      <c r="I53" s="1005">
        <v>23150003.530000001</v>
      </c>
      <c r="J53" s="1005">
        <v>0</v>
      </c>
      <c r="K53" s="1005">
        <v>0</v>
      </c>
      <c r="L53" s="1006">
        <v>12384942</v>
      </c>
      <c r="M53" s="137"/>
      <c r="N53" s="137"/>
    </row>
    <row r="54" spans="1:14" ht="18.95" customHeight="1">
      <c r="A54" s="144"/>
      <c r="B54" s="145"/>
      <c r="C54" s="146"/>
      <c r="D54" s="147" t="s">
        <v>43</v>
      </c>
      <c r="E54" s="634">
        <v>1503812197.3599997</v>
      </c>
      <c r="F54" s="1005">
        <v>1356855934.46</v>
      </c>
      <c r="G54" s="1005">
        <v>1236583.32</v>
      </c>
      <c r="H54" s="1005">
        <v>131593151.4799999</v>
      </c>
      <c r="I54" s="1005">
        <v>7600395.0600000005</v>
      </c>
      <c r="J54" s="1005">
        <v>0</v>
      </c>
      <c r="K54" s="1005">
        <v>0</v>
      </c>
      <c r="L54" s="1006">
        <v>6526133.0400000019</v>
      </c>
      <c r="M54" s="137"/>
      <c r="N54" s="137"/>
    </row>
    <row r="55" spans="1:14" ht="18.95" customHeight="1">
      <c r="A55" s="154" t="s">
        <v>4</v>
      </c>
      <c r="B55" s="145"/>
      <c r="C55" s="146"/>
      <c r="D55" s="147" t="s">
        <v>44</v>
      </c>
      <c r="E55" s="635">
        <v>0.87405888740029725</v>
      </c>
      <c r="F55" s="635">
        <v>0.88855006529604563</v>
      </c>
      <c r="G55" s="625">
        <v>1.0923880918727915</v>
      </c>
      <c r="H55" s="625">
        <v>0.76422337553428676</v>
      </c>
      <c r="I55" s="626">
        <v>0.75162134691455706</v>
      </c>
      <c r="J55" s="625">
        <v>0</v>
      </c>
      <c r="K55" s="625">
        <v>0</v>
      </c>
      <c r="L55" s="627">
        <v>0.65183110667199384</v>
      </c>
      <c r="M55" s="137"/>
      <c r="N55" s="137"/>
    </row>
    <row r="56" spans="1:14" ht="18.95" customHeight="1">
      <c r="A56" s="148"/>
      <c r="B56" s="149"/>
      <c r="C56" s="146"/>
      <c r="D56" s="155" t="s">
        <v>45</v>
      </c>
      <c r="E56" s="628">
        <v>0.80324428670487524</v>
      </c>
      <c r="F56" s="628">
        <v>0.82279522826429285</v>
      </c>
      <c r="G56" s="628">
        <v>0.69057507502007653</v>
      </c>
      <c r="H56" s="628">
        <v>0.70837986139665399</v>
      </c>
      <c r="I56" s="628">
        <v>0.32831075166579038</v>
      </c>
      <c r="J56" s="628">
        <v>0</v>
      </c>
      <c r="K56" s="628">
        <v>0</v>
      </c>
      <c r="L56" s="629">
        <v>0.52694094489905585</v>
      </c>
      <c r="M56" s="137"/>
      <c r="N56" s="137"/>
    </row>
    <row r="57" spans="1:14" ht="18.95" customHeight="1">
      <c r="A57" s="144" t="s">
        <v>84</v>
      </c>
      <c r="B57" s="145" t="s">
        <v>47</v>
      </c>
      <c r="C57" s="152" t="s">
        <v>339</v>
      </c>
      <c r="D57" s="153" t="s">
        <v>41</v>
      </c>
      <c r="E57" s="634">
        <v>4390763000</v>
      </c>
      <c r="F57" s="1005">
        <v>3989059000</v>
      </c>
      <c r="G57" s="1005">
        <v>1551000</v>
      </c>
      <c r="H57" s="1005">
        <v>339940000</v>
      </c>
      <c r="I57" s="1005">
        <v>19096000</v>
      </c>
      <c r="J57" s="1005">
        <v>0</v>
      </c>
      <c r="K57" s="1005">
        <v>0</v>
      </c>
      <c r="L57" s="1006">
        <v>41117000</v>
      </c>
      <c r="M57" s="137"/>
      <c r="N57" s="137"/>
    </row>
    <row r="58" spans="1:14" ht="18.95" customHeight="1">
      <c r="A58" s="144"/>
      <c r="B58" s="145"/>
      <c r="C58" s="146"/>
      <c r="D58" s="147" t="s">
        <v>42</v>
      </c>
      <c r="E58" s="634">
        <v>4770795414.0199995</v>
      </c>
      <c r="F58" s="1005">
        <v>4260553452.2799997</v>
      </c>
      <c r="G58" s="1005">
        <v>3119598.73</v>
      </c>
      <c r="H58" s="1005">
        <v>392677278.02000004</v>
      </c>
      <c r="I58" s="1005">
        <v>71020414.940000013</v>
      </c>
      <c r="J58" s="1005">
        <v>0</v>
      </c>
      <c r="K58" s="1005">
        <v>0</v>
      </c>
      <c r="L58" s="1006">
        <v>43424670.04999999</v>
      </c>
      <c r="M58" s="137"/>
      <c r="N58" s="137"/>
    </row>
    <row r="59" spans="1:14" ht="18.95" customHeight="1">
      <c r="A59" s="144"/>
      <c r="B59" s="145"/>
      <c r="C59" s="146"/>
      <c r="D59" s="147" t="s">
        <v>43</v>
      </c>
      <c r="E59" s="634">
        <v>3820689139.7799988</v>
      </c>
      <c r="F59" s="1005">
        <v>3495763007.249999</v>
      </c>
      <c r="G59" s="1005">
        <v>1976827.78</v>
      </c>
      <c r="H59" s="1005">
        <v>270813245.03999984</v>
      </c>
      <c r="I59" s="1005">
        <v>18474391.239999998</v>
      </c>
      <c r="J59" s="1005">
        <v>0</v>
      </c>
      <c r="K59" s="1005">
        <v>0</v>
      </c>
      <c r="L59" s="1006">
        <v>33661668.469999999</v>
      </c>
      <c r="M59" s="137"/>
      <c r="N59" s="137"/>
    </row>
    <row r="60" spans="1:14" ht="18.95" customHeight="1">
      <c r="A60" s="154" t="s">
        <v>4</v>
      </c>
      <c r="B60" s="145"/>
      <c r="C60" s="146"/>
      <c r="D60" s="147" t="s">
        <v>44</v>
      </c>
      <c r="E60" s="635">
        <v>0.8701651944730332</v>
      </c>
      <c r="F60" s="635">
        <v>0.87633775465592234</v>
      </c>
      <c r="G60" s="625">
        <v>1.2745504706640878</v>
      </c>
      <c r="H60" s="625">
        <v>0.79665012955227343</v>
      </c>
      <c r="I60" s="626">
        <v>0.96744822161709254</v>
      </c>
      <c r="J60" s="625">
        <v>0</v>
      </c>
      <c r="K60" s="625">
        <v>0</v>
      </c>
      <c r="L60" s="627">
        <v>0.81868007077364591</v>
      </c>
      <c r="M60" s="137"/>
      <c r="N60" s="137"/>
    </row>
    <row r="61" spans="1:14" ht="18.95" customHeight="1">
      <c r="A61" s="148"/>
      <c r="B61" s="149"/>
      <c r="C61" s="146"/>
      <c r="D61" s="150" t="s">
        <v>45</v>
      </c>
      <c r="E61" s="628">
        <v>0.80084950374356634</v>
      </c>
      <c r="F61" s="628">
        <v>0.82049504751061642</v>
      </c>
      <c r="G61" s="628">
        <v>0.63368014642062631</v>
      </c>
      <c r="H61" s="628">
        <v>0.68965855729041359</v>
      </c>
      <c r="I61" s="628">
        <v>0.26012789781089946</v>
      </c>
      <c r="J61" s="628">
        <v>0</v>
      </c>
      <c r="K61" s="628">
        <v>0</v>
      </c>
      <c r="L61" s="629">
        <v>0.77517384544871182</v>
      </c>
      <c r="M61" s="137"/>
      <c r="N61" s="137"/>
    </row>
    <row r="62" spans="1:14" ht="18.95" customHeight="1">
      <c r="A62" s="144" t="s">
        <v>91</v>
      </c>
      <c r="B62" s="145" t="s">
        <v>47</v>
      </c>
      <c r="C62" s="152" t="s">
        <v>340</v>
      </c>
      <c r="D62" s="147" t="s">
        <v>41</v>
      </c>
      <c r="E62" s="634">
        <v>2367515000</v>
      </c>
      <c r="F62" s="1005">
        <v>2060352000</v>
      </c>
      <c r="G62" s="1005">
        <v>1075000</v>
      </c>
      <c r="H62" s="1005">
        <v>261740000</v>
      </c>
      <c r="I62" s="1005">
        <v>17698000</v>
      </c>
      <c r="J62" s="1005">
        <v>0</v>
      </c>
      <c r="K62" s="1005">
        <v>0</v>
      </c>
      <c r="L62" s="1006">
        <v>26650000</v>
      </c>
      <c r="M62" s="137"/>
      <c r="N62" s="137"/>
    </row>
    <row r="63" spans="1:14" ht="18.95" customHeight="1">
      <c r="A63" s="144"/>
      <c r="B63" s="145"/>
      <c r="C63" s="146"/>
      <c r="D63" s="147" t="s">
        <v>42</v>
      </c>
      <c r="E63" s="634">
        <v>2643908403.0799999</v>
      </c>
      <c r="F63" s="1005">
        <v>2269292781.29</v>
      </c>
      <c r="G63" s="1005">
        <v>2147494.7000000002</v>
      </c>
      <c r="H63" s="1005">
        <v>292161578.4000001</v>
      </c>
      <c r="I63" s="1005">
        <v>39524055.689999998</v>
      </c>
      <c r="J63" s="1005">
        <v>0</v>
      </c>
      <c r="K63" s="1005">
        <v>0</v>
      </c>
      <c r="L63" s="1006">
        <v>40782493</v>
      </c>
      <c r="M63" s="137"/>
      <c r="N63" s="137"/>
    </row>
    <row r="64" spans="1:14" ht="18.95" customHeight="1">
      <c r="A64" s="144"/>
      <c r="B64" s="145"/>
      <c r="C64" s="146"/>
      <c r="D64" s="147" t="s">
        <v>43</v>
      </c>
      <c r="E64" s="634">
        <v>2129897749.3399999</v>
      </c>
      <c r="F64" s="1005">
        <v>1879657689.1400001</v>
      </c>
      <c r="G64" s="1005">
        <v>1683434.5699999996</v>
      </c>
      <c r="H64" s="1005">
        <v>212804080.41999987</v>
      </c>
      <c r="I64" s="1005">
        <v>15306324.48</v>
      </c>
      <c r="J64" s="1005">
        <v>0</v>
      </c>
      <c r="K64" s="1005">
        <v>0</v>
      </c>
      <c r="L64" s="1006">
        <v>20446220.729999989</v>
      </c>
      <c r="M64" s="137"/>
      <c r="N64" s="137"/>
    </row>
    <row r="65" spans="1:14" ht="18.95" customHeight="1">
      <c r="A65" s="154" t="s">
        <v>4</v>
      </c>
      <c r="B65" s="145"/>
      <c r="C65" s="146"/>
      <c r="D65" s="147" t="s">
        <v>44</v>
      </c>
      <c r="E65" s="635">
        <v>0.89963432093988838</v>
      </c>
      <c r="F65" s="635">
        <v>0.91229930086703637</v>
      </c>
      <c r="G65" s="625">
        <v>1.5659856465116275</v>
      </c>
      <c r="H65" s="625">
        <v>0.81303614434171267</v>
      </c>
      <c r="I65" s="625">
        <v>0.86486181941462315</v>
      </c>
      <c r="J65" s="625">
        <v>0</v>
      </c>
      <c r="K65" s="625">
        <v>0</v>
      </c>
      <c r="L65" s="627">
        <v>0.76721278536585324</v>
      </c>
      <c r="M65" s="137"/>
      <c r="N65" s="137"/>
    </row>
    <row r="66" spans="1:14" ht="18.95" customHeight="1">
      <c r="A66" s="148"/>
      <c r="B66" s="149"/>
      <c r="C66" s="146"/>
      <c r="D66" s="150" t="s">
        <v>45</v>
      </c>
      <c r="E66" s="628">
        <v>0.80558681490583883</v>
      </c>
      <c r="F66" s="628">
        <v>0.82830109214532099</v>
      </c>
      <c r="G66" s="628">
        <v>0.78390627459988582</v>
      </c>
      <c r="H66" s="628">
        <v>0.72837804883655366</v>
      </c>
      <c r="I66" s="628">
        <v>0.38726603868925985</v>
      </c>
      <c r="J66" s="628">
        <v>0</v>
      </c>
      <c r="K66" s="628">
        <v>0</v>
      </c>
      <c r="L66" s="629">
        <v>0.50134798600958475</v>
      </c>
      <c r="M66" s="137"/>
      <c r="N66" s="137"/>
    </row>
    <row r="67" spans="1:14" ht="18.95" customHeight="1">
      <c r="A67" s="144" t="s">
        <v>96</v>
      </c>
      <c r="B67" s="145" t="s">
        <v>47</v>
      </c>
      <c r="C67" s="152" t="s">
        <v>341</v>
      </c>
      <c r="D67" s="153" t="s">
        <v>41</v>
      </c>
      <c r="E67" s="634">
        <v>4861557000</v>
      </c>
      <c r="F67" s="1005">
        <v>4497035000</v>
      </c>
      <c r="G67" s="1005">
        <v>1775000</v>
      </c>
      <c r="H67" s="1005">
        <v>324529000</v>
      </c>
      <c r="I67" s="1005">
        <v>29130000</v>
      </c>
      <c r="J67" s="1005">
        <v>0</v>
      </c>
      <c r="K67" s="1005">
        <v>0</v>
      </c>
      <c r="L67" s="1006">
        <v>9088000</v>
      </c>
      <c r="M67" s="137"/>
      <c r="N67" s="137"/>
    </row>
    <row r="68" spans="1:14" ht="18.95" customHeight="1">
      <c r="A68" s="144"/>
      <c r="B68" s="145"/>
      <c r="C68" s="146"/>
      <c r="D68" s="147" t="s">
        <v>42</v>
      </c>
      <c r="E68" s="634">
        <v>5281768479.1199989</v>
      </c>
      <c r="F68" s="1005">
        <v>4832497843.2099991</v>
      </c>
      <c r="G68" s="1005">
        <v>3257613</v>
      </c>
      <c r="H68" s="1005">
        <v>351661347.81999999</v>
      </c>
      <c r="I68" s="1005">
        <v>73546788.75</v>
      </c>
      <c r="J68" s="1005">
        <v>0</v>
      </c>
      <c r="K68" s="1005">
        <v>0</v>
      </c>
      <c r="L68" s="1006">
        <v>20804886.339999996</v>
      </c>
      <c r="M68" s="137"/>
      <c r="N68" s="137"/>
    </row>
    <row r="69" spans="1:14" ht="18.95" customHeight="1">
      <c r="A69" s="154" t="s">
        <v>4</v>
      </c>
      <c r="B69" s="145"/>
      <c r="C69" s="146"/>
      <c r="D69" s="147" t="s">
        <v>43</v>
      </c>
      <c r="E69" s="634">
        <v>4279758601.1000004</v>
      </c>
      <c r="F69" s="1005">
        <v>3997722128.0800004</v>
      </c>
      <c r="G69" s="1005">
        <v>2348747.9999999995</v>
      </c>
      <c r="H69" s="1005">
        <v>252303833.03999981</v>
      </c>
      <c r="I69" s="1005">
        <v>15164986.630000001</v>
      </c>
      <c r="J69" s="1005">
        <v>0</v>
      </c>
      <c r="K69" s="1005">
        <v>0</v>
      </c>
      <c r="L69" s="1006">
        <v>12218905.350000005</v>
      </c>
      <c r="M69" s="137"/>
      <c r="N69" s="137"/>
    </row>
    <row r="70" spans="1:14" ht="18.95" customHeight="1">
      <c r="A70" s="144"/>
      <c r="B70" s="145"/>
      <c r="C70" s="146"/>
      <c r="D70" s="147" t="s">
        <v>44</v>
      </c>
      <c r="E70" s="635">
        <v>0.88032673505627934</v>
      </c>
      <c r="F70" s="635">
        <v>0.88896842654771435</v>
      </c>
      <c r="G70" s="625">
        <v>1.3232383098591547</v>
      </c>
      <c r="H70" s="625">
        <v>0.77744618520994979</v>
      </c>
      <c r="I70" s="626">
        <v>0.52059686337109512</v>
      </c>
      <c r="J70" s="625">
        <v>0</v>
      </c>
      <c r="K70" s="625">
        <v>0</v>
      </c>
      <c r="L70" s="627">
        <v>1.3445098316461273</v>
      </c>
      <c r="M70" s="137"/>
      <c r="N70" s="137"/>
    </row>
    <row r="71" spans="1:14" ht="18.95" customHeight="1">
      <c r="A71" s="160" t="s">
        <v>4</v>
      </c>
      <c r="B71" s="161" t="s">
        <v>4</v>
      </c>
      <c r="C71" s="156"/>
      <c r="D71" s="155" t="s">
        <v>45</v>
      </c>
      <c r="E71" s="628">
        <v>0.8102889435647993</v>
      </c>
      <c r="F71" s="628">
        <v>0.82725792287669253</v>
      </c>
      <c r="G71" s="628">
        <v>0.72100277104738941</v>
      </c>
      <c r="H71" s="628">
        <v>0.71746250932628253</v>
      </c>
      <c r="I71" s="628">
        <v>0.20619508870127251</v>
      </c>
      <c r="J71" s="628">
        <v>0</v>
      </c>
      <c r="K71" s="628">
        <v>0</v>
      </c>
      <c r="L71" s="629">
        <v>0.58730940175854895</v>
      </c>
      <c r="M71" s="137"/>
      <c r="N71" s="137"/>
    </row>
    <row r="72" spans="1:14" ht="18.95" customHeight="1">
      <c r="A72" s="157" t="s">
        <v>101</v>
      </c>
      <c r="B72" s="158" t="s">
        <v>47</v>
      </c>
      <c r="C72" s="152" t="s">
        <v>342</v>
      </c>
      <c r="D72" s="159" t="s">
        <v>41</v>
      </c>
      <c r="E72" s="636">
        <v>7675236000</v>
      </c>
      <c r="F72" s="1005">
        <v>7143772000</v>
      </c>
      <c r="G72" s="1005">
        <v>2548000</v>
      </c>
      <c r="H72" s="1005">
        <v>481912000</v>
      </c>
      <c r="I72" s="1005">
        <v>25236000</v>
      </c>
      <c r="J72" s="1005">
        <v>0</v>
      </c>
      <c r="K72" s="1005">
        <v>0</v>
      </c>
      <c r="L72" s="1006">
        <v>21768000</v>
      </c>
      <c r="M72" s="137"/>
      <c r="N72" s="137"/>
    </row>
    <row r="73" spans="1:14" ht="18.95" customHeight="1">
      <c r="A73" s="144"/>
      <c r="B73" s="145"/>
      <c r="C73" s="146"/>
      <c r="D73" s="147" t="s">
        <v>42</v>
      </c>
      <c r="E73" s="637">
        <v>8061814091.6300001</v>
      </c>
      <c r="F73" s="1005">
        <v>7465475475.5100002</v>
      </c>
      <c r="G73" s="1005">
        <v>5532571.1899999995</v>
      </c>
      <c r="H73" s="1005">
        <v>510862281.05000001</v>
      </c>
      <c r="I73" s="1005">
        <v>55008859.130000003</v>
      </c>
      <c r="J73" s="1005">
        <v>0</v>
      </c>
      <c r="K73" s="1005">
        <v>0</v>
      </c>
      <c r="L73" s="1006">
        <v>24934904.749999993</v>
      </c>
      <c r="M73" s="137"/>
      <c r="N73" s="137"/>
    </row>
    <row r="74" spans="1:14" ht="18.95" customHeight="1">
      <c r="A74" s="144"/>
      <c r="B74" s="145"/>
      <c r="C74" s="146"/>
      <c r="D74" s="147" t="s">
        <v>43</v>
      </c>
      <c r="E74" s="637">
        <v>6590682034.9599981</v>
      </c>
      <c r="F74" s="1005">
        <v>6205534706.6499996</v>
      </c>
      <c r="G74" s="1005">
        <v>3573564.57</v>
      </c>
      <c r="H74" s="1005">
        <v>358603968.92999977</v>
      </c>
      <c r="I74" s="1005">
        <v>11375097.73</v>
      </c>
      <c r="J74" s="1005">
        <v>0</v>
      </c>
      <c r="K74" s="1005">
        <v>0</v>
      </c>
      <c r="L74" s="1006">
        <v>11594697.079999996</v>
      </c>
      <c r="M74" s="137"/>
      <c r="N74" s="137"/>
    </row>
    <row r="75" spans="1:14" ht="18.95" customHeight="1">
      <c r="A75" s="144"/>
      <c r="B75" s="145"/>
      <c r="C75" s="146"/>
      <c r="D75" s="147" t="s">
        <v>44</v>
      </c>
      <c r="E75" s="635">
        <v>0.85869438216101734</v>
      </c>
      <c r="F75" s="635">
        <v>0.86866360049704827</v>
      </c>
      <c r="G75" s="625">
        <v>1.4024978689167975</v>
      </c>
      <c r="H75" s="625">
        <v>0.74412749408605672</v>
      </c>
      <c r="I75" s="625">
        <v>0.45074884014899352</v>
      </c>
      <c r="J75" s="625">
        <v>0</v>
      </c>
      <c r="K75" s="625">
        <v>0</v>
      </c>
      <c r="L75" s="627">
        <v>0.53264870819551624</v>
      </c>
      <c r="M75" s="137"/>
      <c r="N75" s="137"/>
    </row>
    <row r="76" spans="1:14" ht="18.95" customHeight="1">
      <c r="A76" s="160" t="s">
        <v>4</v>
      </c>
      <c r="B76" s="161" t="s">
        <v>4</v>
      </c>
      <c r="C76" s="146"/>
      <c r="D76" s="155" t="s">
        <v>45</v>
      </c>
      <c r="E76" s="628">
        <v>0.81751848405963956</v>
      </c>
      <c r="F76" s="628">
        <v>0.83123100826020346</v>
      </c>
      <c r="G76" s="628">
        <v>0.64591388836697461</v>
      </c>
      <c r="H76" s="628">
        <v>0.70195820328121239</v>
      </c>
      <c r="I76" s="628">
        <v>0.20678665054873679</v>
      </c>
      <c r="J76" s="628">
        <v>0</v>
      </c>
      <c r="K76" s="628">
        <v>0</v>
      </c>
      <c r="L76" s="629">
        <v>0.46499865133834128</v>
      </c>
      <c r="M76" s="137"/>
      <c r="N76" s="137"/>
    </row>
    <row r="77" spans="1:14" ht="18.95" customHeight="1">
      <c r="A77" s="144" t="s">
        <v>106</v>
      </c>
      <c r="B77" s="145" t="s">
        <v>47</v>
      </c>
      <c r="C77" s="152" t="s">
        <v>343</v>
      </c>
      <c r="D77" s="153" t="s">
        <v>41</v>
      </c>
      <c r="E77" s="636">
        <v>2404115000</v>
      </c>
      <c r="F77" s="1005">
        <v>2159020000</v>
      </c>
      <c r="G77" s="1005">
        <v>1091000</v>
      </c>
      <c r="H77" s="1005">
        <v>218751000</v>
      </c>
      <c r="I77" s="1005">
        <v>11866000</v>
      </c>
      <c r="J77" s="1005">
        <v>0</v>
      </c>
      <c r="K77" s="1005">
        <v>0</v>
      </c>
      <c r="L77" s="1006">
        <v>13387000</v>
      </c>
      <c r="M77" s="137"/>
      <c r="N77" s="137"/>
    </row>
    <row r="78" spans="1:14" ht="18.95" customHeight="1">
      <c r="A78" s="144"/>
      <c r="B78" s="145"/>
      <c r="C78" s="146"/>
      <c r="D78" s="147" t="s">
        <v>42</v>
      </c>
      <c r="E78" s="637">
        <v>2647020404.3899999</v>
      </c>
      <c r="F78" s="1005">
        <v>2346455815.8800001</v>
      </c>
      <c r="G78" s="1005">
        <v>2144701</v>
      </c>
      <c r="H78" s="1005">
        <v>233370206.07999998</v>
      </c>
      <c r="I78" s="1005">
        <v>49752347.43</v>
      </c>
      <c r="J78" s="1005">
        <v>0</v>
      </c>
      <c r="K78" s="1005">
        <v>0</v>
      </c>
      <c r="L78" s="1006">
        <v>15297334</v>
      </c>
      <c r="M78" s="137"/>
      <c r="N78" s="137"/>
    </row>
    <row r="79" spans="1:14" ht="18.95" customHeight="1">
      <c r="A79" s="144"/>
      <c r="B79" s="145"/>
      <c r="C79" s="146"/>
      <c r="D79" s="147" t="s">
        <v>43</v>
      </c>
      <c r="E79" s="637">
        <v>2109033485.3500001</v>
      </c>
      <c r="F79" s="1005">
        <v>1928268294.79</v>
      </c>
      <c r="G79" s="1005">
        <v>1461621.8099999998</v>
      </c>
      <c r="H79" s="1005">
        <v>158113396.14000025</v>
      </c>
      <c r="I79" s="1005">
        <v>11229390.059999999</v>
      </c>
      <c r="J79" s="1005">
        <v>0</v>
      </c>
      <c r="K79" s="1005">
        <v>0</v>
      </c>
      <c r="L79" s="1006">
        <v>9960782.5499999989</v>
      </c>
      <c r="M79" s="137"/>
      <c r="N79" s="137"/>
    </row>
    <row r="80" spans="1:14" ht="18.95" customHeight="1">
      <c r="A80" s="154" t="s">
        <v>4</v>
      </c>
      <c r="B80" s="145"/>
      <c r="C80" s="146"/>
      <c r="D80" s="147" t="s">
        <v>44</v>
      </c>
      <c r="E80" s="635">
        <v>0.877259817167648</v>
      </c>
      <c r="F80" s="635">
        <v>0.89312201590999618</v>
      </c>
      <c r="G80" s="625">
        <v>1.3397083501374885</v>
      </c>
      <c r="H80" s="625">
        <v>0.72280079240780726</v>
      </c>
      <c r="I80" s="626">
        <v>0.94635008090342143</v>
      </c>
      <c r="J80" s="625">
        <v>0</v>
      </c>
      <c r="K80" s="625">
        <v>0</v>
      </c>
      <c r="L80" s="627">
        <v>0.74406383431687451</v>
      </c>
      <c r="M80" s="137"/>
      <c r="N80" s="137"/>
    </row>
    <row r="81" spans="1:14" ht="18.95" customHeight="1">
      <c r="A81" s="148"/>
      <c r="B81" s="149"/>
      <c r="C81" s="146"/>
      <c r="D81" s="150" t="s">
        <v>45</v>
      </c>
      <c r="E81" s="628">
        <v>0.79675754741151017</v>
      </c>
      <c r="F81" s="628">
        <v>0.82177907708304077</v>
      </c>
      <c r="G81" s="628">
        <v>0.68150376672552482</v>
      </c>
      <c r="H81" s="628">
        <v>0.67752177450534767</v>
      </c>
      <c r="I81" s="628">
        <v>0.22570573329830115</v>
      </c>
      <c r="J81" s="628">
        <v>0</v>
      </c>
      <c r="K81" s="628">
        <v>0</v>
      </c>
      <c r="L81" s="629">
        <v>0.65114500016800303</v>
      </c>
      <c r="M81" s="137"/>
      <c r="N81" s="137"/>
    </row>
    <row r="82" spans="1:14" ht="18.95" customHeight="1">
      <c r="A82" s="144" t="s">
        <v>110</v>
      </c>
      <c r="B82" s="145" t="s">
        <v>47</v>
      </c>
      <c r="C82" s="152" t="s">
        <v>344</v>
      </c>
      <c r="D82" s="147" t="s">
        <v>41</v>
      </c>
      <c r="E82" s="638">
        <v>3114944000</v>
      </c>
      <c r="F82" s="1005">
        <v>2794940000</v>
      </c>
      <c r="G82" s="1005">
        <v>1400000</v>
      </c>
      <c r="H82" s="1005">
        <v>296826000</v>
      </c>
      <c r="I82" s="1005">
        <v>10541000</v>
      </c>
      <c r="J82" s="1005">
        <v>0</v>
      </c>
      <c r="K82" s="1005">
        <v>0</v>
      </c>
      <c r="L82" s="1006">
        <v>11237000</v>
      </c>
      <c r="M82" s="137"/>
      <c r="N82" s="137"/>
    </row>
    <row r="83" spans="1:14" ht="18.95" customHeight="1">
      <c r="A83" s="144"/>
      <c r="B83" s="145"/>
      <c r="C83" s="146"/>
      <c r="D83" s="147" t="s">
        <v>42</v>
      </c>
      <c r="E83" s="638">
        <v>3448678007.8499994</v>
      </c>
      <c r="F83" s="1005">
        <v>2995298442.9899998</v>
      </c>
      <c r="G83" s="1005">
        <v>2592320</v>
      </c>
      <c r="H83" s="1005">
        <v>401881421.66000003</v>
      </c>
      <c r="I83" s="1005">
        <v>36096109.68</v>
      </c>
      <c r="J83" s="1005">
        <v>0</v>
      </c>
      <c r="K83" s="1005">
        <v>0</v>
      </c>
      <c r="L83" s="1006">
        <v>12809713.520000001</v>
      </c>
      <c r="M83" s="137"/>
      <c r="N83" s="137"/>
    </row>
    <row r="84" spans="1:14" ht="18.95" customHeight="1">
      <c r="A84" s="144"/>
      <c r="B84" s="145"/>
      <c r="C84" s="146"/>
      <c r="D84" s="147" t="s">
        <v>43</v>
      </c>
      <c r="E84" s="638">
        <v>2790591645.4999995</v>
      </c>
      <c r="F84" s="1005">
        <v>2471046774.8999996</v>
      </c>
      <c r="G84" s="1005">
        <v>1776764.7500000002</v>
      </c>
      <c r="H84" s="1005">
        <v>292674803.84999985</v>
      </c>
      <c r="I84" s="1005">
        <v>17330244.779999997</v>
      </c>
      <c r="J84" s="1005">
        <v>0</v>
      </c>
      <c r="K84" s="1005">
        <v>0</v>
      </c>
      <c r="L84" s="1006">
        <v>7763057.2199999997</v>
      </c>
      <c r="M84" s="137"/>
      <c r="N84" s="137"/>
    </row>
    <row r="85" spans="1:14" ht="18.95" customHeight="1">
      <c r="A85" s="154" t="s">
        <v>4</v>
      </c>
      <c r="B85" s="145"/>
      <c r="C85" s="146"/>
      <c r="D85" s="147" t="s">
        <v>44</v>
      </c>
      <c r="E85" s="635">
        <v>0.89587217153823617</v>
      </c>
      <c r="F85" s="635">
        <v>0.88411442639197968</v>
      </c>
      <c r="G85" s="625">
        <v>1.2691176785714287</v>
      </c>
      <c r="H85" s="625">
        <v>0.9860147151866745</v>
      </c>
      <c r="I85" s="625">
        <v>1.6440797628308508</v>
      </c>
      <c r="J85" s="625">
        <v>0</v>
      </c>
      <c r="K85" s="625">
        <v>0</v>
      </c>
      <c r="L85" s="627">
        <v>0.69084784373053298</v>
      </c>
      <c r="M85" s="137"/>
      <c r="N85" s="137"/>
    </row>
    <row r="86" spans="1:14" ht="18.95" customHeight="1">
      <c r="A86" s="148"/>
      <c r="B86" s="149"/>
      <c r="C86" s="146"/>
      <c r="D86" s="155" t="s">
        <v>45</v>
      </c>
      <c r="E86" s="628">
        <v>0.80917720910678204</v>
      </c>
      <c r="F86" s="628">
        <v>0.824975147529314</v>
      </c>
      <c r="G86" s="628">
        <v>0.6853956108813728</v>
      </c>
      <c r="H86" s="628">
        <v>0.72826159179263772</v>
      </c>
      <c r="I86" s="628">
        <v>0.48011392179479873</v>
      </c>
      <c r="J86" s="628">
        <v>0</v>
      </c>
      <c r="K86" s="628">
        <v>0</v>
      </c>
      <c r="L86" s="629">
        <v>0.60602894888159831</v>
      </c>
      <c r="M86" s="137"/>
      <c r="N86" s="137"/>
    </row>
    <row r="87" spans="1:14" ht="18.95" customHeight="1">
      <c r="A87" s="144" t="s">
        <v>114</v>
      </c>
      <c r="B87" s="145" t="s">
        <v>47</v>
      </c>
      <c r="C87" s="152" t="s">
        <v>345</v>
      </c>
      <c r="D87" s="153" t="s">
        <v>41</v>
      </c>
      <c r="E87" s="636">
        <v>6910040000</v>
      </c>
      <c r="F87" s="1005">
        <v>6322168000</v>
      </c>
      <c r="G87" s="1005">
        <v>3246000</v>
      </c>
      <c r="H87" s="1005">
        <v>535642000</v>
      </c>
      <c r="I87" s="1005">
        <v>38345000</v>
      </c>
      <c r="J87" s="1005">
        <v>0</v>
      </c>
      <c r="K87" s="1005">
        <v>0</v>
      </c>
      <c r="L87" s="1006">
        <v>10639000</v>
      </c>
      <c r="M87" s="137"/>
      <c r="N87" s="137"/>
    </row>
    <row r="88" spans="1:14" ht="18.95" customHeight="1">
      <c r="A88" s="144"/>
      <c r="B88" s="145"/>
      <c r="C88" s="146"/>
      <c r="D88" s="147" t="s">
        <v>42</v>
      </c>
      <c r="E88" s="637">
        <v>7620010757.5199986</v>
      </c>
      <c r="F88" s="1005">
        <v>6817152044.7399988</v>
      </c>
      <c r="G88" s="1005">
        <v>5427125.4000000004</v>
      </c>
      <c r="H88" s="1005">
        <v>693708234.59000003</v>
      </c>
      <c r="I88" s="1005">
        <v>89222565.210000008</v>
      </c>
      <c r="J88" s="1005">
        <v>0</v>
      </c>
      <c r="K88" s="1005">
        <v>0</v>
      </c>
      <c r="L88" s="1006">
        <v>14500787.58</v>
      </c>
      <c r="M88" s="137"/>
      <c r="N88" s="137"/>
    </row>
    <row r="89" spans="1:14" ht="18.95" customHeight="1">
      <c r="A89" s="144"/>
      <c r="B89" s="145"/>
      <c r="C89" s="146"/>
      <c r="D89" s="147" t="s">
        <v>43</v>
      </c>
      <c r="E89" s="637">
        <v>6265848026.0300016</v>
      </c>
      <c r="F89" s="1005">
        <v>5692371051.250001</v>
      </c>
      <c r="G89" s="1005">
        <v>3701095.46</v>
      </c>
      <c r="H89" s="1005">
        <v>517462741.65000015</v>
      </c>
      <c r="I89" s="1005">
        <v>42628894.250000007</v>
      </c>
      <c r="J89" s="1005">
        <v>0</v>
      </c>
      <c r="K89" s="1005">
        <v>0</v>
      </c>
      <c r="L89" s="1006">
        <v>9684243.4200000018</v>
      </c>
      <c r="M89" s="137"/>
      <c r="N89" s="137"/>
    </row>
    <row r="90" spans="1:14" ht="18.95" customHeight="1">
      <c r="A90" s="154" t="s">
        <v>4</v>
      </c>
      <c r="B90" s="145"/>
      <c r="C90" s="146"/>
      <c r="D90" s="147" t="s">
        <v>44</v>
      </c>
      <c r="E90" s="635">
        <v>0.9067744942185576</v>
      </c>
      <c r="F90" s="635">
        <v>0.9003827565559791</v>
      </c>
      <c r="G90" s="625">
        <v>1.1402019285274183</v>
      </c>
      <c r="H90" s="625">
        <v>0.96606080488460611</v>
      </c>
      <c r="I90" s="625">
        <v>1.1117197613769725</v>
      </c>
      <c r="J90" s="625">
        <v>0</v>
      </c>
      <c r="K90" s="625">
        <v>0</v>
      </c>
      <c r="L90" s="627">
        <v>0.91025880439890983</v>
      </c>
      <c r="M90" s="137"/>
      <c r="N90" s="137"/>
    </row>
    <row r="91" spans="1:14" ht="18.95" customHeight="1">
      <c r="A91" s="148"/>
      <c r="B91" s="149"/>
      <c r="C91" s="146"/>
      <c r="D91" s="150" t="s">
        <v>45</v>
      </c>
      <c r="E91" s="628">
        <v>0.82228860633121714</v>
      </c>
      <c r="F91" s="628">
        <v>0.83500720152517938</v>
      </c>
      <c r="G91" s="628">
        <v>0.6819623994684183</v>
      </c>
      <c r="H91" s="628">
        <v>0.74593714741736394</v>
      </c>
      <c r="I91" s="628">
        <v>0.47778153597877265</v>
      </c>
      <c r="J91" s="628">
        <v>0</v>
      </c>
      <c r="K91" s="628">
        <v>0</v>
      </c>
      <c r="L91" s="629">
        <v>0.66784258210615077</v>
      </c>
      <c r="M91" s="137"/>
      <c r="N91" s="137"/>
    </row>
    <row r="92" spans="1:14" ht="18.95" customHeight="1">
      <c r="A92" s="144" t="s">
        <v>118</v>
      </c>
      <c r="B92" s="145" t="s">
        <v>47</v>
      </c>
      <c r="C92" s="152" t="s">
        <v>346</v>
      </c>
      <c r="D92" s="147" t="s">
        <v>41</v>
      </c>
      <c r="E92" s="638">
        <v>3248960000</v>
      </c>
      <c r="F92" s="1005">
        <v>2932086000</v>
      </c>
      <c r="G92" s="1005">
        <v>1181000</v>
      </c>
      <c r="H92" s="1005">
        <v>285118000</v>
      </c>
      <c r="I92" s="1005">
        <v>22545000</v>
      </c>
      <c r="J92" s="1005">
        <v>0</v>
      </c>
      <c r="K92" s="1005">
        <v>0</v>
      </c>
      <c r="L92" s="1006">
        <v>8030000</v>
      </c>
      <c r="M92" s="137"/>
      <c r="N92" s="137"/>
    </row>
    <row r="93" spans="1:14" ht="18.95" customHeight="1">
      <c r="A93" s="144"/>
      <c r="B93" s="145"/>
      <c r="C93" s="162"/>
      <c r="D93" s="147" t="s">
        <v>42</v>
      </c>
      <c r="E93" s="638">
        <v>3547065698.4099998</v>
      </c>
      <c r="F93" s="1005">
        <v>3128871089.1599998</v>
      </c>
      <c r="G93" s="1005">
        <v>2381723.54</v>
      </c>
      <c r="H93" s="1005">
        <v>352287787.95999998</v>
      </c>
      <c r="I93" s="1005">
        <v>51090312.899999999</v>
      </c>
      <c r="J93" s="1005">
        <v>0</v>
      </c>
      <c r="K93" s="1005">
        <v>0</v>
      </c>
      <c r="L93" s="1006">
        <v>12434784.85</v>
      </c>
      <c r="M93" s="137"/>
      <c r="N93" s="137"/>
    </row>
    <row r="94" spans="1:14" ht="18.95" customHeight="1">
      <c r="A94" s="144"/>
      <c r="B94" s="145"/>
      <c r="C94" s="162"/>
      <c r="D94" s="147" t="s">
        <v>43</v>
      </c>
      <c r="E94" s="638">
        <v>2880937439.7200007</v>
      </c>
      <c r="F94" s="1005">
        <v>2594361105.3500004</v>
      </c>
      <c r="G94" s="1005">
        <v>1559583.7099999997</v>
      </c>
      <c r="H94" s="1005">
        <v>262128456.7400001</v>
      </c>
      <c r="I94" s="1005">
        <v>13595708.509999998</v>
      </c>
      <c r="J94" s="1005">
        <v>0</v>
      </c>
      <c r="K94" s="1005">
        <v>0</v>
      </c>
      <c r="L94" s="1006">
        <v>9292585.4100000001</v>
      </c>
      <c r="M94" s="137"/>
      <c r="N94" s="137"/>
    </row>
    <row r="95" spans="1:14" ht="18.95" customHeight="1">
      <c r="A95" s="154" t="s">
        <v>4</v>
      </c>
      <c r="B95" s="145"/>
      <c r="C95" s="163" t="s">
        <v>4</v>
      </c>
      <c r="D95" s="147" t="s">
        <v>44</v>
      </c>
      <c r="E95" s="635">
        <v>0.88672604147788858</v>
      </c>
      <c r="F95" s="635">
        <v>0.88481753446181333</v>
      </c>
      <c r="G95" s="625">
        <v>1.3205619898391192</v>
      </c>
      <c r="H95" s="625">
        <v>0.91936832027441306</v>
      </c>
      <c r="I95" s="625">
        <v>0.6030476163229096</v>
      </c>
      <c r="J95" s="625">
        <v>0</v>
      </c>
      <c r="K95" s="625">
        <v>0</v>
      </c>
      <c r="L95" s="627">
        <v>1.1572335504358655</v>
      </c>
      <c r="M95" s="137"/>
      <c r="N95" s="137"/>
    </row>
    <row r="96" spans="1:14" ht="18.95" customHeight="1">
      <c r="A96" s="148"/>
      <c r="B96" s="149"/>
      <c r="C96" s="164"/>
      <c r="D96" s="155" t="s">
        <v>45</v>
      </c>
      <c r="E96" s="628">
        <v>0.8122030107904129</v>
      </c>
      <c r="F96" s="628">
        <v>0.82916842254645329</v>
      </c>
      <c r="G96" s="628">
        <v>0.65481307288922364</v>
      </c>
      <c r="H96" s="628">
        <v>0.74407477550644785</v>
      </c>
      <c r="I96" s="628">
        <v>0.26611127899355647</v>
      </c>
      <c r="J96" s="628">
        <v>0</v>
      </c>
      <c r="K96" s="628">
        <v>0</v>
      </c>
      <c r="L96" s="629">
        <v>0.74730568498738448</v>
      </c>
      <c r="M96" s="137"/>
      <c r="N96" s="137"/>
    </row>
    <row r="97" spans="1:12" ht="27" customHeight="1">
      <c r="A97" s="605"/>
      <c r="E97" s="165"/>
      <c r="F97" s="165"/>
      <c r="G97" s="165"/>
      <c r="H97" s="165"/>
      <c r="I97" s="165"/>
      <c r="J97" s="165"/>
      <c r="K97" s="165"/>
      <c r="L97" s="165"/>
    </row>
    <row r="98" spans="1:12" ht="18" customHeight="1">
      <c r="A98" s="1533"/>
      <c r="B98" s="1533"/>
      <c r="C98" s="1533"/>
      <c r="D98" s="1533"/>
      <c r="E98" s="1533"/>
      <c r="F98" s="1533"/>
      <c r="G98" s="1533"/>
      <c r="H98" s="1533"/>
      <c r="I98" s="1533"/>
      <c r="J98" s="1533"/>
      <c r="K98" s="1533"/>
      <c r="L98" s="1533"/>
    </row>
    <row r="99" spans="1:12" ht="18">
      <c r="E99" s="165"/>
      <c r="F99" s="165"/>
      <c r="G99" s="165"/>
      <c r="H99" s="165"/>
      <c r="I99" s="165"/>
      <c r="J99" s="165"/>
      <c r="K99" s="165"/>
      <c r="L99" s="165"/>
    </row>
    <row r="100" spans="1:12">
      <c r="G100" s="151"/>
      <c r="H100" s="906"/>
      <c r="I100" s="907"/>
      <c r="J100" s="151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70" zoomScaleNormal="70" workbookViewId="0">
      <selection activeCell="K23" sqref="K23"/>
    </sheetView>
  </sheetViews>
  <sheetFormatPr defaultColWidth="11.42578125" defaultRowHeight="15"/>
  <cols>
    <col min="1" max="1" width="17.5703125" style="245" customWidth="1"/>
    <col min="2" max="2" width="70.42578125" style="245" customWidth="1"/>
    <col min="3" max="3" width="16.28515625" style="245" customWidth="1"/>
    <col min="4" max="4" width="35.28515625" style="245" customWidth="1"/>
    <col min="5" max="5" width="16.5703125" style="1214" customWidth="1"/>
    <col min="6" max="253" width="12.5703125" style="245" customWidth="1"/>
    <col min="254" max="256" width="11.42578125" style="245"/>
    <col min="257" max="257" width="17.5703125" style="245" customWidth="1"/>
    <col min="258" max="258" width="70.42578125" style="245" customWidth="1"/>
    <col min="259" max="259" width="16.28515625" style="245" customWidth="1"/>
    <col min="260" max="260" width="35.28515625" style="245" customWidth="1"/>
    <col min="261" max="261" width="16.5703125" style="245" customWidth="1"/>
    <col min="262" max="509" width="12.5703125" style="245" customWidth="1"/>
    <col min="510" max="512" width="11.42578125" style="245"/>
    <col min="513" max="513" width="17.5703125" style="245" customWidth="1"/>
    <col min="514" max="514" width="70.42578125" style="245" customWidth="1"/>
    <col min="515" max="515" width="16.28515625" style="245" customWidth="1"/>
    <col min="516" max="516" width="35.28515625" style="245" customWidth="1"/>
    <col min="517" max="517" width="16.5703125" style="245" customWidth="1"/>
    <col min="518" max="765" width="12.5703125" style="245" customWidth="1"/>
    <col min="766" max="768" width="11.42578125" style="245"/>
    <col min="769" max="769" width="17.5703125" style="245" customWidth="1"/>
    <col min="770" max="770" width="70.42578125" style="245" customWidth="1"/>
    <col min="771" max="771" width="16.28515625" style="245" customWidth="1"/>
    <col min="772" max="772" width="35.28515625" style="245" customWidth="1"/>
    <col min="773" max="773" width="16.5703125" style="245" customWidth="1"/>
    <col min="774" max="1021" width="12.5703125" style="245" customWidth="1"/>
    <col min="1022" max="1024" width="11.42578125" style="245"/>
    <col min="1025" max="1025" width="17.5703125" style="245" customWidth="1"/>
    <col min="1026" max="1026" width="70.42578125" style="245" customWidth="1"/>
    <col min="1027" max="1027" width="16.28515625" style="245" customWidth="1"/>
    <col min="1028" max="1028" width="35.28515625" style="245" customWidth="1"/>
    <col min="1029" max="1029" width="16.5703125" style="245" customWidth="1"/>
    <col min="1030" max="1277" width="12.5703125" style="245" customWidth="1"/>
    <col min="1278" max="1280" width="11.42578125" style="245"/>
    <col min="1281" max="1281" width="17.5703125" style="245" customWidth="1"/>
    <col min="1282" max="1282" width="70.42578125" style="245" customWidth="1"/>
    <col min="1283" max="1283" width="16.28515625" style="245" customWidth="1"/>
    <col min="1284" max="1284" width="35.28515625" style="245" customWidth="1"/>
    <col min="1285" max="1285" width="16.5703125" style="245" customWidth="1"/>
    <col min="1286" max="1533" width="12.5703125" style="245" customWidth="1"/>
    <col min="1534" max="1536" width="11.42578125" style="245"/>
    <col min="1537" max="1537" width="17.5703125" style="245" customWidth="1"/>
    <col min="1538" max="1538" width="70.42578125" style="245" customWidth="1"/>
    <col min="1539" max="1539" width="16.28515625" style="245" customWidth="1"/>
    <col min="1540" max="1540" width="35.28515625" style="245" customWidth="1"/>
    <col min="1541" max="1541" width="16.5703125" style="245" customWidth="1"/>
    <col min="1542" max="1789" width="12.5703125" style="245" customWidth="1"/>
    <col min="1790" max="1792" width="11.42578125" style="245"/>
    <col min="1793" max="1793" width="17.5703125" style="245" customWidth="1"/>
    <col min="1794" max="1794" width="70.42578125" style="245" customWidth="1"/>
    <col min="1795" max="1795" width="16.28515625" style="245" customWidth="1"/>
    <col min="1796" max="1796" width="35.28515625" style="245" customWidth="1"/>
    <col min="1797" max="1797" width="16.5703125" style="245" customWidth="1"/>
    <col min="1798" max="2045" width="12.5703125" style="245" customWidth="1"/>
    <col min="2046" max="2048" width="11.42578125" style="245"/>
    <col min="2049" max="2049" width="17.5703125" style="245" customWidth="1"/>
    <col min="2050" max="2050" width="70.42578125" style="245" customWidth="1"/>
    <col min="2051" max="2051" width="16.28515625" style="245" customWidth="1"/>
    <col min="2052" max="2052" width="35.28515625" style="245" customWidth="1"/>
    <col min="2053" max="2053" width="16.5703125" style="245" customWidth="1"/>
    <col min="2054" max="2301" width="12.5703125" style="245" customWidth="1"/>
    <col min="2302" max="2304" width="11.42578125" style="245"/>
    <col min="2305" max="2305" width="17.5703125" style="245" customWidth="1"/>
    <col min="2306" max="2306" width="70.42578125" style="245" customWidth="1"/>
    <col min="2307" max="2307" width="16.28515625" style="245" customWidth="1"/>
    <col min="2308" max="2308" width="35.28515625" style="245" customWidth="1"/>
    <col min="2309" max="2309" width="16.5703125" style="245" customWidth="1"/>
    <col min="2310" max="2557" width="12.5703125" style="245" customWidth="1"/>
    <col min="2558" max="2560" width="11.42578125" style="245"/>
    <col min="2561" max="2561" width="17.5703125" style="245" customWidth="1"/>
    <col min="2562" max="2562" width="70.42578125" style="245" customWidth="1"/>
    <col min="2563" max="2563" width="16.28515625" style="245" customWidth="1"/>
    <col min="2564" max="2564" width="35.28515625" style="245" customWidth="1"/>
    <col min="2565" max="2565" width="16.5703125" style="245" customWidth="1"/>
    <col min="2566" max="2813" width="12.5703125" style="245" customWidth="1"/>
    <col min="2814" max="2816" width="11.42578125" style="245"/>
    <col min="2817" max="2817" width="17.5703125" style="245" customWidth="1"/>
    <col min="2818" max="2818" width="70.42578125" style="245" customWidth="1"/>
    <col min="2819" max="2819" width="16.28515625" style="245" customWidth="1"/>
    <col min="2820" max="2820" width="35.28515625" style="245" customWidth="1"/>
    <col min="2821" max="2821" width="16.5703125" style="245" customWidth="1"/>
    <col min="2822" max="3069" width="12.5703125" style="245" customWidth="1"/>
    <col min="3070" max="3072" width="11.42578125" style="245"/>
    <col min="3073" max="3073" width="17.5703125" style="245" customWidth="1"/>
    <col min="3074" max="3074" width="70.42578125" style="245" customWidth="1"/>
    <col min="3075" max="3075" width="16.28515625" style="245" customWidth="1"/>
    <col min="3076" max="3076" width="35.28515625" style="245" customWidth="1"/>
    <col min="3077" max="3077" width="16.5703125" style="245" customWidth="1"/>
    <col min="3078" max="3325" width="12.5703125" style="245" customWidth="1"/>
    <col min="3326" max="3328" width="11.42578125" style="245"/>
    <col min="3329" max="3329" width="17.5703125" style="245" customWidth="1"/>
    <col min="3330" max="3330" width="70.42578125" style="245" customWidth="1"/>
    <col min="3331" max="3331" width="16.28515625" style="245" customWidth="1"/>
    <col min="3332" max="3332" width="35.28515625" style="245" customWidth="1"/>
    <col min="3333" max="3333" width="16.5703125" style="245" customWidth="1"/>
    <col min="3334" max="3581" width="12.5703125" style="245" customWidth="1"/>
    <col min="3582" max="3584" width="11.42578125" style="245"/>
    <col min="3585" max="3585" width="17.5703125" style="245" customWidth="1"/>
    <col min="3586" max="3586" width="70.42578125" style="245" customWidth="1"/>
    <col min="3587" max="3587" width="16.28515625" style="245" customWidth="1"/>
    <col min="3588" max="3588" width="35.28515625" style="245" customWidth="1"/>
    <col min="3589" max="3589" width="16.5703125" style="245" customWidth="1"/>
    <col min="3590" max="3837" width="12.5703125" style="245" customWidth="1"/>
    <col min="3838" max="3840" width="11.42578125" style="245"/>
    <col min="3841" max="3841" width="17.5703125" style="245" customWidth="1"/>
    <col min="3842" max="3842" width="70.42578125" style="245" customWidth="1"/>
    <col min="3843" max="3843" width="16.28515625" style="245" customWidth="1"/>
    <col min="3844" max="3844" width="35.28515625" style="245" customWidth="1"/>
    <col min="3845" max="3845" width="16.5703125" style="245" customWidth="1"/>
    <col min="3846" max="4093" width="12.5703125" style="245" customWidth="1"/>
    <col min="4094" max="4096" width="11.42578125" style="245"/>
    <col min="4097" max="4097" width="17.5703125" style="245" customWidth="1"/>
    <col min="4098" max="4098" width="70.42578125" style="245" customWidth="1"/>
    <col min="4099" max="4099" width="16.28515625" style="245" customWidth="1"/>
    <col min="4100" max="4100" width="35.28515625" style="245" customWidth="1"/>
    <col min="4101" max="4101" width="16.5703125" style="245" customWidth="1"/>
    <col min="4102" max="4349" width="12.5703125" style="245" customWidth="1"/>
    <col min="4350" max="4352" width="11.42578125" style="245"/>
    <col min="4353" max="4353" width="17.5703125" style="245" customWidth="1"/>
    <col min="4354" max="4354" width="70.42578125" style="245" customWidth="1"/>
    <col min="4355" max="4355" width="16.28515625" style="245" customWidth="1"/>
    <col min="4356" max="4356" width="35.28515625" style="245" customWidth="1"/>
    <col min="4357" max="4357" width="16.5703125" style="245" customWidth="1"/>
    <col min="4358" max="4605" width="12.5703125" style="245" customWidth="1"/>
    <col min="4606" max="4608" width="11.42578125" style="245"/>
    <col min="4609" max="4609" width="17.5703125" style="245" customWidth="1"/>
    <col min="4610" max="4610" width="70.42578125" style="245" customWidth="1"/>
    <col min="4611" max="4611" width="16.28515625" style="245" customWidth="1"/>
    <col min="4612" max="4612" width="35.28515625" style="245" customWidth="1"/>
    <col min="4613" max="4613" width="16.5703125" style="245" customWidth="1"/>
    <col min="4614" max="4861" width="12.5703125" style="245" customWidth="1"/>
    <col min="4862" max="4864" width="11.42578125" style="245"/>
    <col min="4865" max="4865" width="17.5703125" style="245" customWidth="1"/>
    <col min="4866" max="4866" width="70.42578125" style="245" customWidth="1"/>
    <col min="4867" max="4867" width="16.28515625" style="245" customWidth="1"/>
    <col min="4868" max="4868" width="35.28515625" style="245" customWidth="1"/>
    <col min="4869" max="4869" width="16.5703125" style="245" customWidth="1"/>
    <col min="4870" max="5117" width="12.5703125" style="245" customWidth="1"/>
    <col min="5118" max="5120" width="11.42578125" style="245"/>
    <col min="5121" max="5121" width="17.5703125" style="245" customWidth="1"/>
    <col min="5122" max="5122" width="70.42578125" style="245" customWidth="1"/>
    <col min="5123" max="5123" width="16.28515625" style="245" customWidth="1"/>
    <col min="5124" max="5124" width="35.28515625" style="245" customWidth="1"/>
    <col min="5125" max="5125" width="16.5703125" style="245" customWidth="1"/>
    <col min="5126" max="5373" width="12.5703125" style="245" customWidth="1"/>
    <col min="5374" max="5376" width="11.42578125" style="245"/>
    <col min="5377" max="5377" width="17.5703125" style="245" customWidth="1"/>
    <col min="5378" max="5378" width="70.42578125" style="245" customWidth="1"/>
    <col min="5379" max="5379" width="16.28515625" style="245" customWidth="1"/>
    <col min="5380" max="5380" width="35.28515625" style="245" customWidth="1"/>
    <col min="5381" max="5381" width="16.5703125" style="245" customWidth="1"/>
    <col min="5382" max="5629" width="12.5703125" style="245" customWidth="1"/>
    <col min="5630" max="5632" width="11.42578125" style="245"/>
    <col min="5633" max="5633" width="17.5703125" style="245" customWidth="1"/>
    <col min="5634" max="5634" width="70.42578125" style="245" customWidth="1"/>
    <col min="5635" max="5635" width="16.28515625" style="245" customWidth="1"/>
    <col min="5636" max="5636" width="35.28515625" style="245" customWidth="1"/>
    <col min="5637" max="5637" width="16.5703125" style="245" customWidth="1"/>
    <col min="5638" max="5885" width="12.5703125" style="245" customWidth="1"/>
    <col min="5886" max="5888" width="11.42578125" style="245"/>
    <col min="5889" max="5889" width="17.5703125" style="245" customWidth="1"/>
    <col min="5890" max="5890" width="70.42578125" style="245" customWidth="1"/>
    <col min="5891" max="5891" width="16.28515625" style="245" customWidth="1"/>
    <col min="5892" max="5892" width="35.28515625" style="245" customWidth="1"/>
    <col min="5893" max="5893" width="16.5703125" style="245" customWidth="1"/>
    <col min="5894" max="6141" width="12.5703125" style="245" customWidth="1"/>
    <col min="6142" max="6144" width="11.42578125" style="245"/>
    <col min="6145" max="6145" width="17.5703125" style="245" customWidth="1"/>
    <col min="6146" max="6146" width="70.42578125" style="245" customWidth="1"/>
    <col min="6147" max="6147" width="16.28515625" style="245" customWidth="1"/>
    <col min="6148" max="6148" width="35.28515625" style="245" customWidth="1"/>
    <col min="6149" max="6149" width="16.5703125" style="245" customWidth="1"/>
    <col min="6150" max="6397" width="12.5703125" style="245" customWidth="1"/>
    <col min="6398" max="6400" width="11.42578125" style="245"/>
    <col min="6401" max="6401" width="17.5703125" style="245" customWidth="1"/>
    <col min="6402" max="6402" width="70.42578125" style="245" customWidth="1"/>
    <col min="6403" max="6403" width="16.28515625" style="245" customWidth="1"/>
    <col min="6404" max="6404" width="35.28515625" style="245" customWidth="1"/>
    <col min="6405" max="6405" width="16.5703125" style="245" customWidth="1"/>
    <col min="6406" max="6653" width="12.5703125" style="245" customWidth="1"/>
    <col min="6654" max="6656" width="11.42578125" style="245"/>
    <col min="6657" max="6657" width="17.5703125" style="245" customWidth="1"/>
    <col min="6658" max="6658" width="70.42578125" style="245" customWidth="1"/>
    <col min="6659" max="6659" width="16.28515625" style="245" customWidth="1"/>
    <col min="6660" max="6660" width="35.28515625" style="245" customWidth="1"/>
    <col min="6661" max="6661" width="16.5703125" style="245" customWidth="1"/>
    <col min="6662" max="6909" width="12.5703125" style="245" customWidth="1"/>
    <col min="6910" max="6912" width="11.42578125" style="245"/>
    <col min="6913" max="6913" width="17.5703125" style="245" customWidth="1"/>
    <col min="6914" max="6914" width="70.42578125" style="245" customWidth="1"/>
    <col min="6915" max="6915" width="16.28515625" style="245" customWidth="1"/>
    <col min="6916" max="6916" width="35.28515625" style="245" customWidth="1"/>
    <col min="6917" max="6917" width="16.5703125" style="245" customWidth="1"/>
    <col min="6918" max="7165" width="12.5703125" style="245" customWidth="1"/>
    <col min="7166" max="7168" width="11.42578125" style="245"/>
    <col min="7169" max="7169" width="17.5703125" style="245" customWidth="1"/>
    <col min="7170" max="7170" width="70.42578125" style="245" customWidth="1"/>
    <col min="7171" max="7171" width="16.28515625" style="245" customWidth="1"/>
    <col min="7172" max="7172" width="35.28515625" style="245" customWidth="1"/>
    <col min="7173" max="7173" width="16.5703125" style="245" customWidth="1"/>
    <col min="7174" max="7421" width="12.5703125" style="245" customWidth="1"/>
    <col min="7422" max="7424" width="11.42578125" style="245"/>
    <col min="7425" max="7425" width="17.5703125" style="245" customWidth="1"/>
    <col min="7426" max="7426" width="70.42578125" style="245" customWidth="1"/>
    <col min="7427" max="7427" width="16.28515625" style="245" customWidth="1"/>
    <col min="7428" max="7428" width="35.28515625" style="245" customWidth="1"/>
    <col min="7429" max="7429" width="16.5703125" style="245" customWidth="1"/>
    <col min="7430" max="7677" width="12.5703125" style="245" customWidth="1"/>
    <col min="7678" max="7680" width="11.42578125" style="245"/>
    <col min="7681" max="7681" width="17.5703125" style="245" customWidth="1"/>
    <col min="7682" max="7682" width="70.42578125" style="245" customWidth="1"/>
    <col min="7683" max="7683" width="16.28515625" style="245" customWidth="1"/>
    <col min="7684" max="7684" width="35.28515625" style="245" customWidth="1"/>
    <col min="7685" max="7685" width="16.5703125" style="245" customWidth="1"/>
    <col min="7686" max="7933" width="12.5703125" style="245" customWidth="1"/>
    <col min="7934" max="7936" width="11.42578125" style="245"/>
    <col min="7937" max="7937" width="17.5703125" style="245" customWidth="1"/>
    <col min="7938" max="7938" width="70.42578125" style="245" customWidth="1"/>
    <col min="7939" max="7939" width="16.28515625" style="245" customWidth="1"/>
    <col min="7940" max="7940" width="35.28515625" style="245" customWidth="1"/>
    <col min="7941" max="7941" width="16.5703125" style="245" customWidth="1"/>
    <col min="7942" max="8189" width="12.5703125" style="245" customWidth="1"/>
    <col min="8190" max="8192" width="11.42578125" style="245"/>
    <col min="8193" max="8193" width="17.5703125" style="245" customWidth="1"/>
    <col min="8194" max="8194" width="70.42578125" style="245" customWidth="1"/>
    <col min="8195" max="8195" width="16.28515625" style="245" customWidth="1"/>
    <col min="8196" max="8196" width="35.28515625" style="245" customWidth="1"/>
    <col min="8197" max="8197" width="16.5703125" style="245" customWidth="1"/>
    <col min="8198" max="8445" width="12.5703125" style="245" customWidth="1"/>
    <col min="8446" max="8448" width="11.42578125" style="245"/>
    <col min="8449" max="8449" width="17.5703125" style="245" customWidth="1"/>
    <col min="8450" max="8450" width="70.42578125" style="245" customWidth="1"/>
    <col min="8451" max="8451" width="16.28515625" style="245" customWidth="1"/>
    <col min="8452" max="8452" width="35.28515625" style="245" customWidth="1"/>
    <col min="8453" max="8453" width="16.5703125" style="245" customWidth="1"/>
    <col min="8454" max="8701" width="12.5703125" style="245" customWidth="1"/>
    <col min="8702" max="8704" width="11.42578125" style="245"/>
    <col min="8705" max="8705" width="17.5703125" style="245" customWidth="1"/>
    <col min="8706" max="8706" width="70.42578125" style="245" customWidth="1"/>
    <col min="8707" max="8707" width="16.28515625" style="245" customWidth="1"/>
    <col min="8708" max="8708" width="35.28515625" style="245" customWidth="1"/>
    <col min="8709" max="8709" width="16.5703125" style="245" customWidth="1"/>
    <col min="8710" max="8957" width="12.5703125" style="245" customWidth="1"/>
    <col min="8958" max="8960" width="11.42578125" style="245"/>
    <col min="8961" max="8961" width="17.5703125" style="245" customWidth="1"/>
    <col min="8962" max="8962" width="70.42578125" style="245" customWidth="1"/>
    <col min="8963" max="8963" width="16.28515625" style="245" customWidth="1"/>
    <col min="8964" max="8964" width="35.28515625" style="245" customWidth="1"/>
    <col min="8965" max="8965" width="16.5703125" style="245" customWidth="1"/>
    <col min="8966" max="9213" width="12.5703125" style="245" customWidth="1"/>
    <col min="9214" max="9216" width="11.42578125" style="245"/>
    <col min="9217" max="9217" width="17.5703125" style="245" customWidth="1"/>
    <col min="9218" max="9218" width="70.42578125" style="245" customWidth="1"/>
    <col min="9219" max="9219" width="16.28515625" style="245" customWidth="1"/>
    <col min="9220" max="9220" width="35.28515625" style="245" customWidth="1"/>
    <col min="9221" max="9221" width="16.5703125" style="245" customWidth="1"/>
    <col min="9222" max="9469" width="12.5703125" style="245" customWidth="1"/>
    <col min="9470" max="9472" width="11.42578125" style="245"/>
    <col min="9473" max="9473" width="17.5703125" style="245" customWidth="1"/>
    <col min="9474" max="9474" width="70.42578125" style="245" customWidth="1"/>
    <col min="9475" max="9475" width="16.28515625" style="245" customWidth="1"/>
    <col min="9476" max="9476" width="35.28515625" style="245" customWidth="1"/>
    <col min="9477" max="9477" width="16.5703125" style="245" customWidth="1"/>
    <col min="9478" max="9725" width="12.5703125" style="245" customWidth="1"/>
    <col min="9726" max="9728" width="11.42578125" style="245"/>
    <col min="9729" max="9729" width="17.5703125" style="245" customWidth="1"/>
    <col min="9730" max="9730" width="70.42578125" style="245" customWidth="1"/>
    <col min="9731" max="9731" width="16.28515625" style="245" customWidth="1"/>
    <col min="9732" max="9732" width="35.28515625" style="245" customWidth="1"/>
    <col min="9733" max="9733" width="16.5703125" style="245" customWidth="1"/>
    <col min="9734" max="9981" width="12.5703125" style="245" customWidth="1"/>
    <col min="9982" max="9984" width="11.42578125" style="245"/>
    <col min="9985" max="9985" width="17.5703125" style="245" customWidth="1"/>
    <col min="9986" max="9986" width="70.42578125" style="245" customWidth="1"/>
    <col min="9987" max="9987" width="16.28515625" style="245" customWidth="1"/>
    <col min="9988" max="9988" width="35.28515625" style="245" customWidth="1"/>
    <col min="9989" max="9989" width="16.5703125" style="245" customWidth="1"/>
    <col min="9990" max="10237" width="12.5703125" style="245" customWidth="1"/>
    <col min="10238" max="10240" width="11.42578125" style="245"/>
    <col min="10241" max="10241" width="17.5703125" style="245" customWidth="1"/>
    <col min="10242" max="10242" width="70.42578125" style="245" customWidth="1"/>
    <col min="10243" max="10243" width="16.28515625" style="245" customWidth="1"/>
    <col min="10244" max="10244" width="35.28515625" style="245" customWidth="1"/>
    <col min="10245" max="10245" width="16.5703125" style="245" customWidth="1"/>
    <col min="10246" max="10493" width="12.5703125" style="245" customWidth="1"/>
    <col min="10494" max="10496" width="11.42578125" style="245"/>
    <col min="10497" max="10497" width="17.5703125" style="245" customWidth="1"/>
    <col min="10498" max="10498" width="70.42578125" style="245" customWidth="1"/>
    <col min="10499" max="10499" width="16.28515625" style="245" customWidth="1"/>
    <col min="10500" max="10500" width="35.28515625" style="245" customWidth="1"/>
    <col min="10501" max="10501" width="16.5703125" style="245" customWidth="1"/>
    <col min="10502" max="10749" width="12.5703125" style="245" customWidth="1"/>
    <col min="10750" max="10752" width="11.42578125" style="245"/>
    <col min="10753" max="10753" width="17.5703125" style="245" customWidth="1"/>
    <col min="10754" max="10754" width="70.42578125" style="245" customWidth="1"/>
    <col min="10755" max="10755" width="16.28515625" style="245" customWidth="1"/>
    <col min="10756" max="10756" width="35.28515625" style="245" customWidth="1"/>
    <col min="10757" max="10757" width="16.5703125" style="245" customWidth="1"/>
    <col min="10758" max="11005" width="12.5703125" style="245" customWidth="1"/>
    <col min="11006" max="11008" width="11.42578125" style="245"/>
    <col min="11009" max="11009" width="17.5703125" style="245" customWidth="1"/>
    <col min="11010" max="11010" width="70.42578125" style="245" customWidth="1"/>
    <col min="11011" max="11011" width="16.28515625" style="245" customWidth="1"/>
    <col min="11012" max="11012" width="35.28515625" style="245" customWidth="1"/>
    <col min="11013" max="11013" width="16.5703125" style="245" customWidth="1"/>
    <col min="11014" max="11261" width="12.5703125" style="245" customWidth="1"/>
    <col min="11262" max="11264" width="11.42578125" style="245"/>
    <col min="11265" max="11265" width="17.5703125" style="245" customWidth="1"/>
    <col min="11266" max="11266" width="70.42578125" style="245" customWidth="1"/>
    <col min="11267" max="11267" width="16.28515625" style="245" customWidth="1"/>
    <col min="11268" max="11268" width="35.28515625" style="245" customWidth="1"/>
    <col min="11269" max="11269" width="16.5703125" style="245" customWidth="1"/>
    <col min="11270" max="11517" width="12.5703125" style="245" customWidth="1"/>
    <col min="11518" max="11520" width="11.42578125" style="245"/>
    <col min="11521" max="11521" width="17.5703125" style="245" customWidth="1"/>
    <col min="11522" max="11522" width="70.42578125" style="245" customWidth="1"/>
    <col min="11523" max="11523" width="16.28515625" style="245" customWidth="1"/>
    <col min="11524" max="11524" width="35.28515625" style="245" customWidth="1"/>
    <col min="11525" max="11525" width="16.5703125" style="245" customWidth="1"/>
    <col min="11526" max="11773" width="12.5703125" style="245" customWidth="1"/>
    <col min="11774" max="11776" width="11.42578125" style="245"/>
    <col min="11777" max="11777" width="17.5703125" style="245" customWidth="1"/>
    <col min="11778" max="11778" width="70.42578125" style="245" customWidth="1"/>
    <col min="11779" max="11779" width="16.28515625" style="245" customWidth="1"/>
    <col min="11780" max="11780" width="35.28515625" style="245" customWidth="1"/>
    <col min="11781" max="11781" width="16.5703125" style="245" customWidth="1"/>
    <col min="11782" max="12029" width="12.5703125" style="245" customWidth="1"/>
    <col min="12030" max="12032" width="11.42578125" style="245"/>
    <col min="12033" max="12033" width="17.5703125" style="245" customWidth="1"/>
    <col min="12034" max="12034" width="70.42578125" style="245" customWidth="1"/>
    <col min="12035" max="12035" width="16.28515625" style="245" customWidth="1"/>
    <col min="12036" max="12036" width="35.28515625" style="245" customWidth="1"/>
    <col min="12037" max="12037" width="16.5703125" style="245" customWidth="1"/>
    <col min="12038" max="12285" width="12.5703125" style="245" customWidth="1"/>
    <col min="12286" max="12288" width="11.42578125" style="245"/>
    <col min="12289" max="12289" width="17.5703125" style="245" customWidth="1"/>
    <col min="12290" max="12290" width="70.42578125" style="245" customWidth="1"/>
    <col min="12291" max="12291" width="16.28515625" style="245" customWidth="1"/>
    <col min="12292" max="12292" width="35.28515625" style="245" customWidth="1"/>
    <col min="12293" max="12293" width="16.5703125" style="245" customWidth="1"/>
    <col min="12294" max="12541" width="12.5703125" style="245" customWidth="1"/>
    <col min="12542" max="12544" width="11.42578125" style="245"/>
    <col min="12545" max="12545" width="17.5703125" style="245" customWidth="1"/>
    <col min="12546" max="12546" width="70.42578125" style="245" customWidth="1"/>
    <col min="12547" max="12547" width="16.28515625" style="245" customWidth="1"/>
    <col min="12548" max="12548" width="35.28515625" style="245" customWidth="1"/>
    <col min="12549" max="12549" width="16.5703125" style="245" customWidth="1"/>
    <col min="12550" max="12797" width="12.5703125" style="245" customWidth="1"/>
    <col min="12798" max="12800" width="11.42578125" style="245"/>
    <col min="12801" max="12801" width="17.5703125" style="245" customWidth="1"/>
    <col min="12802" max="12802" width="70.42578125" style="245" customWidth="1"/>
    <col min="12803" max="12803" width="16.28515625" style="245" customWidth="1"/>
    <col min="12804" max="12804" width="35.28515625" style="245" customWidth="1"/>
    <col min="12805" max="12805" width="16.5703125" style="245" customWidth="1"/>
    <col min="12806" max="13053" width="12.5703125" style="245" customWidth="1"/>
    <col min="13054" max="13056" width="11.42578125" style="245"/>
    <col min="13057" max="13057" width="17.5703125" style="245" customWidth="1"/>
    <col min="13058" max="13058" width="70.42578125" style="245" customWidth="1"/>
    <col min="13059" max="13059" width="16.28515625" style="245" customWidth="1"/>
    <col min="13060" max="13060" width="35.28515625" style="245" customWidth="1"/>
    <col min="13061" max="13061" width="16.5703125" style="245" customWidth="1"/>
    <col min="13062" max="13309" width="12.5703125" style="245" customWidth="1"/>
    <col min="13310" max="13312" width="11.42578125" style="245"/>
    <col min="13313" max="13313" width="17.5703125" style="245" customWidth="1"/>
    <col min="13314" max="13314" width="70.42578125" style="245" customWidth="1"/>
    <col min="13315" max="13315" width="16.28515625" style="245" customWidth="1"/>
    <col min="13316" max="13316" width="35.28515625" style="245" customWidth="1"/>
    <col min="13317" max="13317" width="16.5703125" style="245" customWidth="1"/>
    <col min="13318" max="13565" width="12.5703125" style="245" customWidth="1"/>
    <col min="13566" max="13568" width="11.42578125" style="245"/>
    <col min="13569" max="13569" width="17.5703125" style="245" customWidth="1"/>
    <col min="13570" max="13570" width="70.42578125" style="245" customWidth="1"/>
    <col min="13571" max="13571" width="16.28515625" style="245" customWidth="1"/>
    <col min="13572" max="13572" width="35.28515625" style="245" customWidth="1"/>
    <col min="13573" max="13573" width="16.5703125" style="245" customWidth="1"/>
    <col min="13574" max="13821" width="12.5703125" style="245" customWidth="1"/>
    <col min="13822" max="13824" width="11.42578125" style="245"/>
    <col min="13825" max="13825" width="17.5703125" style="245" customWidth="1"/>
    <col min="13826" max="13826" width="70.42578125" style="245" customWidth="1"/>
    <col min="13827" max="13827" width="16.28515625" style="245" customWidth="1"/>
    <col min="13828" max="13828" width="35.28515625" style="245" customWidth="1"/>
    <col min="13829" max="13829" width="16.5703125" style="245" customWidth="1"/>
    <col min="13830" max="14077" width="12.5703125" style="245" customWidth="1"/>
    <col min="14078" max="14080" width="11.42578125" style="245"/>
    <col min="14081" max="14081" width="17.5703125" style="245" customWidth="1"/>
    <col min="14082" max="14082" width="70.42578125" style="245" customWidth="1"/>
    <col min="14083" max="14083" width="16.28515625" style="245" customWidth="1"/>
    <col min="14084" max="14084" width="35.28515625" style="245" customWidth="1"/>
    <col min="14085" max="14085" width="16.5703125" style="245" customWidth="1"/>
    <col min="14086" max="14333" width="12.5703125" style="245" customWidth="1"/>
    <col min="14334" max="14336" width="11.42578125" style="245"/>
    <col min="14337" max="14337" width="17.5703125" style="245" customWidth="1"/>
    <col min="14338" max="14338" width="70.42578125" style="245" customWidth="1"/>
    <col min="14339" max="14339" width="16.28515625" style="245" customWidth="1"/>
    <col min="14340" max="14340" width="35.28515625" style="245" customWidth="1"/>
    <col min="14341" max="14341" width="16.5703125" style="245" customWidth="1"/>
    <col min="14342" max="14589" width="12.5703125" style="245" customWidth="1"/>
    <col min="14590" max="14592" width="11.42578125" style="245"/>
    <col min="14593" max="14593" width="17.5703125" style="245" customWidth="1"/>
    <col min="14594" max="14594" width="70.42578125" style="245" customWidth="1"/>
    <col min="14595" max="14595" width="16.28515625" style="245" customWidth="1"/>
    <col min="14596" max="14596" width="35.28515625" style="245" customWidth="1"/>
    <col min="14597" max="14597" width="16.5703125" style="245" customWidth="1"/>
    <col min="14598" max="14845" width="12.5703125" style="245" customWidth="1"/>
    <col min="14846" max="14848" width="11.42578125" style="245"/>
    <col min="14849" max="14849" width="17.5703125" style="245" customWidth="1"/>
    <col min="14850" max="14850" width="70.42578125" style="245" customWidth="1"/>
    <col min="14851" max="14851" width="16.28515625" style="245" customWidth="1"/>
    <col min="14852" max="14852" width="35.28515625" style="245" customWidth="1"/>
    <col min="14853" max="14853" width="16.5703125" style="245" customWidth="1"/>
    <col min="14854" max="15101" width="12.5703125" style="245" customWidth="1"/>
    <col min="15102" max="15104" width="11.42578125" style="245"/>
    <col min="15105" max="15105" width="17.5703125" style="245" customWidth="1"/>
    <col min="15106" max="15106" width="70.42578125" style="245" customWidth="1"/>
    <col min="15107" max="15107" width="16.28515625" style="245" customWidth="1"/>
    <col min="15108" max="15108" width="35.28515625" style="245" customWidth="1"/>
    <col min="15109" max="15109" width="16.5703125" style="245" customWidth="1"/>
    <col min="15110" max="15357" width="12.5703125" style="245" customWidth="1"/>
    <col min="15358" max="15360" width="11.42578125" style="245"/>
    <col min="15361" max="15361" width="17.5703125" style="245" customWidth="1"/>
    <col min="15362" max="15362" width="70.42578125" style="245" customWidth="1"/>
    <col min="15363" max="15363" width="16.28515625" style="245" customWidth="1"/>
    <col min="15364" max="15364" width="35.28515625" style="245" customWidth="1"/>
    <col min="15365" max="15365" width="16.5703125" style="245" customWidth="1"/>
    <col min="15366" max="15613" width="12.5703125" style="245" customWidth="1"/>
    <col min="15614" max="15616" width="11.42578125" style="245"/>
    <col min="15617" max="15617" width="17.5703125" style="245" customWidth="1"/>
    <col min="15618" max="15618" width="70.42578125" style="245" customWidth="1"/>
    <col min="15619" max="15619" width="16.28515625" style="245" customWidth="1"/>
    <col min="15620" max="15620" width="35.28515625" style="245" customWidth="1"/>
    <col min="15621" max="15621" width="16.5703125" style="245" customWidth="1"/>
    <col min="15622" max="15869" width="12.5703125" style="245" customWidth="1"/>
    <col min="15870" max="15872" width="11.42578125" style="245"/>
    <col min="15873" max="15873" width="17.5703125" style="245" customWidth="1"/>
    <col min="15874" max="15874" width="70.42578125" style="245" customWidth="1"/>
    <col min="15875" max="15875" width="16.28515625" style="245" customWidth="1"/>
    <col min="15876" max="15876" width="35.28515625" style="245" customWidth="1"/>
    <col min="15877" max="15877" width="16.5703125" style="245" customWidth="1"/>
    <col min="15878" max="16125" width="12.5703125" style="245" customWidth="1"/>
    <col min="16126" max="16128" width="11.42578125" style="245"/>
    <col min="16129" max="16129" width="17.5703125" style="245" customWidth="1"/>
    <col min="16130" max="16130" width="70.42578125" style="245" customWidth="1"/>
    <col min="16131" max="16131" width="16.28515625" style="245" customWidth="1"/>
    <col min="16132" max="16132" width="35.28515625" style="245" customWidth="1"/>
    <col min="16133" max="16133" width="16.5703125" style="245" customWidth="1"/>
    <col min="16134" max="16381" width="12.5703125" style="245" customWidth="1"/>
    <col min="16382" max="16384" width="11.42578125" style="245"/>
  </cols>
  <sheetData>
    <row r="1" spans="1:10" ht="15.75" customHeight="1">
      <c r="A1" s="242" t="s">
        <v>4</v>
      </c>
      <c r="B1" s="1496" t="s">
        <v>467</v>
      </c>
      <c r="C1" s="1496"/>
      <c r="D1" s="1496"/>
      <c r="E1" s="1213"/>
      <c r="F1" s="244"/>
      <c r="G1" s="244"/>
      <c r="H1" s="244"/>
      <c r="I1" s="244"/>
      <c r="J1" s="244"/>
    </row>
    <row r="2" spans="1:10" ht="15.75" customHeight="1">
      <c r="A2" s="242"/>
      <c r="B2" s="243"/>
      <c r="C2" s="243"/>
      <c r="D2" s="243"/>
      <c r="E2" s="1213"/>
      <c r="F2" s="244"/>
      <c r="G2" s="244"/>
      <c r="H2" s="244"/>
      <c r="I2" s="244"/>
      <c r="J2" s="244"/>
    </row>
    <row r="3" spans="1:10" ht="15.75" customHeight="1">
      <c r="A3" s="243" t="s">
        <v>4</v>
      </c>
      <c r="B3" s="246" t="s">
        <v>4</v>
      </c>
      <c r="C3" s="243"/>
      <c r="D3" s="243"/>
      <c r="E3" s="1228" t="s">
        <v>468</v>
      </c>
      <c r="F3" s="243"/>
    </row>
    <row r="4" spans="1:10" ht="15.75" customHeight="1">
      <c r="E4" s="1229" t="s">
        <v>124</v>
      </c>
    </row>
    <row r="5" spans="1:10" ht="15.75" customHeight="1">
      <c r="A5" s="247" t="s">
        <v>469</v>
      </c>
      <c r="B5" s="248" t="s">
        <v>470</v>
      </c>
      <c r="E5" s="255">
        <v>5</v>
      </c>
      <c r="F5" s="249"/>
    </row>
    <row r="6" spans="1:10" ht="15.75" customHeight="1">
      <c r="A6" s="247" t="s">
        <v>4</v>
      </c>
      <c r="B6" s="248" t="s">
        <v>4</v>
      </c>
      <c r="E6" s="1230" t="s">
        <v>4</v>
      </c>
      <c r="F6" s="250"/>
    </row>
    <row r="7" spans="1:10" ht="15.75" customHeight="1">
      <c r="A7" s="247" t="s">
        <v>471</v>
      </c>
      <c r="B7" s="248" t="s">
        <v>749</v>
      </c>
      <c r="E7" s="255">
        <v>12</v>
      </c>
      <c r="F7" s="249"/>
    </row>
    <row r="8" spans="1:10" ht="15.75" customHeight="1">
      <c r="A8" s="251"/>
      <c r="B8" s="248" t="s">
        <v>4</v>
      </c>
      <c r="E8" s="646" t="s">
        <v>4</v>
      </c>
      <c r="F8" s="72"/>
    </row>
    <row r="9" spans="1:10" ht="15.75" customHeight="1">
      <c r="A9" s="247" t="s">
        <v>472</v>
      </c>
      <c r="B9" s="248" t="s">
        <v>473</v>
      </c>
      <c r="E9" s="255">
        <v>14</v>
      </c>
      <c r="F9" s="249"/>
    </row>
    <row r="10" spans="1:10" ht="15.75" customHeight="1">
      <c r="A10" s="251"/>
      <c r="E10" s="646"/>
      <c r="F10" s="72"/>
    </row>
    <row r="11" spans="1:10" ht="15.75" customHeight="1">
      <c r="A11" s="247" t="s">
        <v>474</v>
      </c>
      <c r="B11" s="248" t="s">
        <v>475</v>
      </c>
      <c r="E11" s="255">
        <v>19</v>
      </c>
      <c r="F11" s="249"/>
    </row>
    <row r="12" spans="1:10" ht="15.75" customHeight="1">
      <c r="A12" s="251"/>
      <c r="E12" s="646"/>
      <c r="F12" s="72"/>
    </row>
    <row r="13" spans="1:10" ht="15.75" customHeight="1">
      <c r="A13" s="247" t="s">
        <v>476</v>
      </c>
      <c r="B13" s="248" t="s">
        <v>477</v>
      </c>
      <c r="E13" s="255">
        <v>22</v>
      </c>
      <c r="F13" s="249"/>
    </row>
    <row r="14" spans="1:10" ht="15.75" customHeight="1">
      <c r="A14" s="251"/>
      <c r="E14" s="646"/>
      <c r="F14" s="72"/>
    </row>
    <row r="15" spans="1:10" ht="15.75" customHeight="1">
      <c r="A15" s="247" t="s">
        <v>478</v>
      </c>
      <c r="B15" s="248" t="s">
        <v>479</v>
      </c>
      <c r="E15" s="646">
        <v>24</v>
      </c>
      <c r="F15" s="72"/>
    </row>
    <row r="16" spans="1:10" ht="15.75" customHeight="1">
      <c r="A16" s="251"/>
      <c r="E16" s="646"/>
      <c r="F16" s="72"/>
    </row>
    <row r="17" spans="1:6" ht="15.75" customHeight="1">
      <c r="A17" s="247" t="s">
        <v>480</v>
      </c>
      <c r="B17" s="248" t="s">
        <v>481</v>
      </c>
      <c r="E17" s="255">
        <v>28</v>
      </c>
      <c r="F17" s="249"/>
    </row>
    <row r="18" spans="1:6" ht="15.75" customHeight="1">
      <c r="A18" s="251"/>
      <c r="E18" s="646"/>
      <c r="F18" s="72"/>
    </row>
    <row r="19" spans="1:6" ht="15.75" customHeight="1">
      <c r="A19" s="247" t="s">
        <v>482</v>
      </c>
      <c r="B19" s="248" t="s">
        <v>483</v>
      </c>
      <c r="E19" s="255">
        <v>34</v>
      </c>
      <c r="F19" s="249"/>
    </row>
    <row r="20" spans="1:6" ht="15.75" customHeight="1">
      <c r="A20" s="247"/>
      <c r="B20" s="248"/>
      <c r="E20" s="255"/>
      <c r="F20" s="249"/>
    </row>
    <row r="21" spans="1:6" ht="15.75" customHeight="1">
      <c r="A21" s="247" t="s">
        <v>484</v>
      </c>
      <c r="B21" s="248" t="s">
        <v>485</v>
      </c>
      <c r="E21" s="255">
        <v>48</v>
      </c>
      <c r="F21" s="249"/>
    </row>
    <row r="22" spans="1:6" ht="15.75" customHeight="1">
      <c r="A22" s="247"/>
      <c r="B22" s="248"/>
      <c r="E22" s="255"/>
      <c r="F22" s="249"/>
    </row>
    <row r="23" spans="1:6" ht="15.75" customHeight="1">
      <c r="A23" s="247" t="s">
        <v>486</v>
      </c>
      <c r="B23" s="248" t="s">
        <v>487</v>
      </c>
      <c r="E23" s="255">
        <v>53</v>
      </c>
      <c r="F23" s="249"/>
    </row>
    <row r="24" spans="1:6" ht="15.75" customHeight="1">
      <c r="B24" s="248"/>
      <c r="E24" s="646"/>
      <c r="F24" s="72"/>
    </row>
    <row r="25" spans="1:6" ht="15.75">
      <c r="A25" s="252" t="s">
        <v>488</v>
      </c>
      <c r="B25" s="253" t="s">
        <v>489</v>
      </c>
      <c r="C25" s="254"/>
      <c r="D25" s="254"/>
      <c r="E25" s="255">
        <v>56</v>
      </c>
      <c r="F25" s="255"/>
    </row>
    <row r="26" spans="1:6" ht="15.75">
      <c r="A26" s="256"/>
      <c r="B26" s="253"/>
      <c r="C26" s="254"/>
      <c r="D26" s="254"/>
      <c r="E26" s="255"/>
      <c r="F26" s="255"/>
    </row>
    <row r="27" spans="1:6" ht="15.75">
      <c r="A27" s="252" t="s">
        <v>490</v>
      </c>
      <c r="B27" s="257" t="s">
        <v>491</v>
      </c>
      <c r="C27" s="254"/>
      <c r="D27" s="254"/>
      <c r="E27" s="255">
        <v>58</v>
      </c>
      <c r="F27" s="255"/>
    </row>
    <row r="28" spans="1:6" ht="15.75">
      <c r="A28" s="256"/>
      <c r="B28" s="253"/>
      <c r="E28" s="255"/>
      <c r="F28" s="255"/>
    </row>
    <row r="29" spans="1:6" ht="15.75">
      <c r="A29" s="252" t="s">
        <v>492</v>
      </c>
      <c r="B29" s="257" t="s">
        <v>493</v>
      </c>
      <c r="E29" s="255">
        <v>61</v>
      </c>
      <c r="F29" s="255"/>
    </row>
    <row r="30" spans="1:6" ht="15.75">
      <c r="A30" s="256"/>
      <c r="B30" s="253"/>
      <c r="E30" s="255"/>
      <c r="F30" s="255"/>
    </row>
    <row r="31" spans="1:6" ht="15.75">
      <c r="A31" s="256" t="s">
        <v>494</v>
      </c>
      <c r="B31" s="257" t="s">
        <v>495</v>
      </c>
      <c r="E31" s="255">
        <v>62</v>
      </c>
      <c r="F31" s="255"/>
    </row>
    <row r="32" spans="1:6" ht="15.75">
      <c r="A32" s="256"/>
      <c r="B32" s="253"/>
      <c r="E32" s="255" t="s">
        <v>4</v>
      </c>
      <c r="F32" s="255"/>
    </row>
    <row r="33" spans="1:6" ht="15.75">
      <c r="A33" s="256" t="s">
        <v>496</v>
      </c>
      <c r="B33" s="257" t="s">
        <v>497</v>
      </c>
      <c r="C33" s="254"/>
      <c r="D33" s="254"/>
      <c r="E33" s="255">
        <v>63</v>
      </c>
      <c r="F33" s="255"/>
    </row>
    <row r="34" spans="1:6" ht="15.75">
      <c r="A34" s="252"/>
      <c r="B34" s="253"/>
      <c r="C34" s="254"/>
      <c r="D34" s="254"/>
      <c r="E34" s="255"/>
      <c r="F34" s="255"/>
    </row>
    <row r="35" spans="1:6" ht="15.75">
      <c r="A35" s="256" t="s">
        <v>498</v>
      </c>
      <c r="B35" s="258" t="s">
        <v>499</v>
      </c>
      <c r="C35" s="254"/>
      <c r="D35" s="254"/>
      <c r="E35" s="255">
        <v>65</v>
      </c>
      <c r="F35" s="255"/>
    </row>
    <row r="36" spans="1:6">
      <c r="E36" s="255"/>
      <c r="F36" s="249"/>
    </row>
    <row r="37" spans="1:6" ht="15.75">
      <c r="A37" s="256" t="s">
        <v>500</v>
      </c>
      <c r="B37" s="248" t="s">
        <v>501</v>
      </c>
      <c r="C37" s="258"/>
      <c r="E37" s="1231">
        <v>66</v>
      </c>
      <c r="F37" s="259"/>
    </row>
    <row r="38" spans="1:6" ht="15.75">
      <c r="A38" s="260"/>
      <c r="E38" s="255"/>
      <c r="F38" s="249"/>
    </row>
    <row r="39" spans="1:6" ht="15.75">
      <c r="A39" s="256" t="s">
        <v>502</v>
      </c>
      <c r="B39" s="248" t="s">
        <v>503</v>
      </c>
      <c r="E39" s="1231">
        <v>67</v>
      </c>
      <c r="F39" s="259"/>
    </row>
    <row r="40" spans="1:6" ht="15.75">
      <c r="A40" s="260"/>
      <c r="E40" s="255"/>
      <c r="F40" s="249"/>
    </row>
    <row r="41" spans="1:6" ht="15.75">
      <c r="A41" s="256" t="s">
        <v>504</v>
      </c>
      <c r="B41" s="248" t="s">
        <v>505</v>
      </c>
      <c r="E41" s="1231">
        <v>69</v>
      </c>
      <c r="F41" s="259"/>
    </row>
    <row r="42" spans="1:6">
      <c r="E42" s="1231"/>
    </row>
    <row r="43" spans="1:6" ht="15.75">
      <c r="A43" s="256" t="s">
        <v>506</v>
      </c>
      <c r="B43" s="248" t="s">
        <v>507</v>
      </c>
      <c r="C43"/>
      <c r="E43" s="1231">
        <v>81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K75"/>
  <sheetViews>
    <sheetView showGridLines="0" zoomScale="70" zoomScaleNormal="70" workbookViewId="0">
      <selection activeCell="K23" sqref="K23"/>
    </sheetView>
  </sheetViews>
  <sheetFormatPr defaultColWidth="5.140625" defaultRowHeight="15"/>
  <cols>
    <col min="1" max="1" width="5.140625" style="311" customWidth="1"/>
    <col min="2" max="2" width="2.5703125" style="311" customWidth="1"/>
    <col min="3" max="3" width="58.5703125" style="311" customWidth="1"/>
    <col min="4" max="4" width="19.85546875" style="311" customWidth="1"/>
    <col min="5" max="5" width="2.28515625" style="311" customWidth="1"/>
    <col min="6" max="7" width="20.85546875" style="311" customWidth="1"/>
    <col min="8" max="9" width="20.7109375" style="311" customWidth="1"/>
    <col min="10" max="10" width="5.85546875" style="311" customWidth="1"/>
    <col min="11" max="11" width="13.140625" style="311" bestFit="1" customWidth="1"/>
    <col min="12" max="226" width="12.5703125" style="311" customWidth="1"/>
    <col min="227" max="235" width="5.140625" style="311"/>
    <col min="236" max="236" width="5.140625" style="311" customWidth="1"/>
    <col min="237" max="237" width="2.5703125" style="311" customWidth="1"/>
    <col min="238" max="238" width="58.5703125" style="311" customWidth="1"/>
    <col min="239" max="239" width="19.85546875" style="311" customWidth="1"/>
    <col min="240" max="240" width="2.28515625" style="311" customWidth="1"/>
    <col min="241" max="242" width="20.85546875" style="311" customWidth="1"/>
    <col min="243" max="244" width="20.7109375" style="311" customWidth="1"/>
    <col min="245" max="245" width="5.85546875" style="311" customWidth="1"/>
    <col min="246" max="482" width="12.5703125" style="311" customWidth="1"/>
    <col min="483" max="491" width="5.140625" style="311"/>
    <col min="492" max="492" width="5.140625" style="311" customWidth="1"/>
    <col min="493" max="493" width="2.5703125" style="311" customWidth="1"/>
    <col min="494" max="494" width="58.5703125" style="311" customWidth="1"/>
    <col min="495" max="495" width="19.85546875" style="311" customWidth="1"/>
    <col min="496" max="496" width="2.28515625" style="311" customWidth="1"/>
    <col min="497" max="498" width="20.85546875" style="311" customWidth="1"/>
    <col min="499" max="500" width="20.7109375" style="311" customWidth="1"/>
    <col min="501" max="501" width="5.85546875" style="311" customWidth="1"/>
    <col min="502" max="738" width="12.5703125" style="311" customWidth="1"/>
    <col min="739" max="747" width="5.140625" style="311"/>
    <col min="748" max="748" width="5.140625" style="311" customWidth="1"/>
    <col min="749" max="749" width="2.5703125" style="311" customWidth="1"/>
    <col min="750" max="750" width="58.5703125" style="311" customWidth="1"/>
    <col min="751" max="751" width="19.85546875" style="311" customWidth="1"/>
    <col min="752" max="752" width="2.28515625" style="311" customWidth="1"/>
    <col min="753" max="754" width="20.85546875" style="311" customWidth="1"/>
    <col min="755" max="756" width="20.7109375" style="311" customWidth="1"/>
    <col min="757" max="757" width="5.85546875" style="311" customWidth="1"/>
    <col min="758" max="994" width="12.5703125" style="311" customWidth="1"/>
    <col min="995" max="1003" width="5.140625" style="311"/>
    <col min="1004" max="1004" width="5.140625" style="311" customWidth="1"/>
    <col min="1005" max="1005" width="2.5703125" style="311" customWidth="1"/>
    <col min="1006" max="1006" width="58.5703125" style="311" customWidth="1"/>
    <col min="1007" max="1007" width="19.85546875" style="311" customWidth="1"/>
    <col min="1008" max="1008" width="2.28515625" style="311" customWidth="1"/>
    <col min="1009" max="1010" width="20.85546875" style="311" customWidth="1"/>
    <col min="1011" max="1012" width="20.7109375" style="311" customWidth="1"/>
    <col min="1013" max="1013" width="5.85546875" style="311" customWidth="1"/>
    <col min="1014" max="1250" width="12.5703125" style="311" customWidth="1"/>
    <col min="1251" max="1259" width="5.140625" style="311"/>
    <col min="1260" max="1260" width="5.140625" style="311" customWidth="1"/>
    <col min="1261" max="1261" width="2.5703125" style="311" customWidth="1"/>
    <col min="1262" max="1262" width="58.5703125" style="311" customWidth="1"/>
    <col min="1263" max="1263" width="19.85546875" style="311" customWidth="1"/>
    <col min="1264" max="1264" width="2.28515625" style="311" customWidth="1"/>
    <col min="1265" max="1266" width="20.85546875" style="311" customWidth="1"/>
    <col min="1267" max="1268" width="20.7109375" style="311" customWidth="1"/>
    <col min="1269" max="1269" width="5.85546875" style="311" customWidth="1"/>
    <col min="1270" max="1506" width="12.5703125" style="311" customWidth="1"/>
    <col min="1507" max="1515" width="5.140625" style="311"/>
    <col min="1516" max="1516" width="5.140625" style="311" customWidth="1"/>
    <col min="1517" max="1517" width="2.5703125" style="311" customWidth="1"/>
    <col min="1518" max="1518" width="58.5703125" style="311" customWidth="1"/>
    <col min="1519" max="1519" width="19.85546875" style="311" customWidth="1"/>
    <col min="1520" max="1520" width="2.28515625" style="311" customWidth="1"/>
    <col min="1521" max="1522" width="20.85546875" style="311" customWidth="1"/>
    <col min="1523" max="1524" width="20.7109375" style="311" customWidth="1"/>
    <col min="1525" max="1525" width="5.85546875" style="311" customWidth="1"/>
    <col min="1526" max="1762" width="12.5703125" style="311" customWidth="1"/>
    <col min="1763" max="1771" width="5.140625" style="311"/>
    <col min="1772" max="1772" width="5.140625" style="311" customWidth="1"/>
    <col min="1773" max="1773" width="2.5703125" style="311" customWidth="1"/>
    <col min="1774" max="1774" width="58.5703125" style="311" customWidth="1"/>
    <col min="1775" max="1775" width="19.85546875" style="311" customWidth="1"/>
    <col min="1776" max="1776" width="2.28515625" style="311" customWidth="1"/>
    <col min="1777" max="1778" width="20.85546875" style="311" customWidth="1"/>
    <col min="1779" max="1780" width="20.7109375" style="311" customWidth="1"/>
    <col min="1781" max="1781" width="5.85546875" style="311" customWidth="1"/>
    <col min="1782" max="2018" width="12.5703125" style="311" customWidth="1"/>
    <col min="2019" max="2027" width="5.140625" style="311"/>
    <col min="2028" max="2028" width="5.140625" style="311" customWidth="1"/>
    <col min="2029" max="2029" width="2.5703125" style="311" customWidth="1"/>
    <col min="2030" max="2030" width="58.5703125" style="311" customWidth="1"/>
    <col min="2031" max="2031" width="19.85546875" style="311" customWidth="1"/>
    <col min="2032" max="2032" width="2.28515625" style="311" customWidth="1"/>
    <col min="2033" max="2034" width="20.85546875" style="311" customWidth="1"/>
    <col min="2035" max="2036" width="20.7109375" style="311" customWidth="1"/>
    <col min="2037" max="2037" width="5.85546875" style="311" customWidth="1"/>
    <col min="2038" max="2274" width="12.5703125" style="311" customWidth="1"/>
    <col min="2275" max="2283" width="5.140625" style="311"/>
    <col min="2284" max="2284" width="5.140625" style="311" customWidth="1"/>
    <col min="2285" max="2285" width="2.5703125" style="311" customWidth="1"/>
    <col min="2286" max="2286" width="58.5703125" style="311" customWidth="1"/>
    <col min="2287" max="2287" width="19.85546875" style="311" customWidth="1"/>
    <col min="2288" max="2288" width="2.28515625" style="311" customWidth="1"/>
    <col min="2289" max="2290" width="20.85546875" style="311" customWidth="1"/>
    <col min="2291" max="2292" width="20.7109375" style="311" customWidth="1"/>
    <col min="2293" max="2293" width="5.85546875" style="311" customWidth="1"/>
    <col min="2294" max="2530" width="12.5703125" style="311" customWidth="1"/>
    <col min="2531" max="2539" width="5.140625" style="311"/>
    <col min="2540" max="2540" width="5.140625" style="311" customWidth="1"/>
    <col min="2541" max="2541" width="2.5703125" style="311" customWidth="1"/>
    <col min="2542" max="2542" width="58.5703125" style="311" customWidth="1"/>
    <col min="2543" max="2543" width="19.85546875" style="311" customWidth="1"/>
    <col min="2544" max="2544" width="2.28515625" style="311" customWidth="1"/>
    <col min="2545" max="2546" width="20.85546875" style="311" customWidth="1"/>
    <col min="2547" max="2548" width="20.7109375" style="311" customWidth="1"/>
    <col min="2549" max="2549" width="5.85546875" style="311" customWidth="1"/>
    <col min="2550" max="2786" width="12.5703125" style="311" customWidth="1"/>
    <col min="2787" max="2795" width="5.140625" style="311"/>
    <col min="2796" max="2796" width="5.140625" style="311" customWidth="1"/>
    <col min="2797" max="2797" width="2.5703125" style="311" customWidth="1"/>
    <col min="2798" max="2798" width="58.5703125" style="311" customWidth="1"/>
    <col min="2799" max="2799" width="19.85546875" style="311" customWidth="1"/>
    <col min="2800" max="2800" width="2.28515625" style="311" customWidth="1"/>
    <col min="2801" max="2802" width="20.85546875" style="311" customWidth="1"/>
    <col min="2803" max="2804" width="20.7109375" style="311" customWidth="1"/>
    <col min="2805" max="2805" width="5.85546875" style="311" customWidth="1"/>
    <col min="2806" max="3042" width="12.5703125" style="311" customWidth="1"/>
    <col min="3043" max="3051" width="5.140625" style="311"/>
    <col min="3052" max="3052" width="5.140625" style="311" customWidth="1"/>
    <col min="3053" max="3053" width="2.5703125" style="311" customWidth="1"/>
    <col min="3054" max="3054" width="58.5703125" style="311" customWidth="1"/>
    <col min="3055" max="3055" width="19.85546875" style="311" customWidth="1"/>
    <col min="3056" max="3056" width="2.28515625" style="311" customWidth="1"/>
    <col min="3057" max="3058" width="20.85546875" style="311" customWidth="1"/>
    <col min="3059" max="3060" width="20.7109375" style="311" customWidth="1"/>
    <col min="3061" max="3061" width="5.85546875" style="311" customWidth="1"/>
    <col min="3062" max="3298" width="12.5703125" style="311" customWidth="1"/>
    <col min="3299" max="3307" width="5.140625" style="311"/>
    <col min="3308" max="3308" width="5.140625" style="311" customWidth="1"/>
    <col min="3309" max="3309" width="2.5703125" style="311" customWidth="1"/>
    <col min="3310" max="3310" width="58.5703125" style="311" customWidth="1"/>
    <col min="3311" max="3311" width="19.85546875" style="311" customWidth="1"/>
    <col min="3312" max="3312" width="2.28515625" style="311" customWidth="1"/>
    <col min="3313" max="3314" width="20.85546875" style="311" customWidth="1"/>
    <col min="3315" max="3316" width="20.7109375" style="311" customWidth="1"/>
    <col min="3317" max="3317" width="5.85546875" style="311" customWidth="1"/>
    <col min="3318" max="3554" width="12.5703125" style="311" customWidth="1"/>
    <col min="3555" max="3563" width="5.140625" style="311"/>
    <col min="3564" max="3564" width="5.140625" style="311" customWidth="1"/>
    <col min="3565" max="3565" width="2.5703125" style="311" customWidth="1"/>
    <col min="3566" max="3566" width="58.5703125" style="311" customWidth="1"/>
    <col min="3567" max="3567" width="19.85546875" style="311" customWidth="1"/>
    <col min="3568" max="3568" width="2.28515625" style="311" customWidth="1"/>
    <col min="3569" max="3570" width="20.85546875" style="311" customWidth="1"/>
    <col min="3571" max="3572" width="20.7109375" style="311" customWidth="1"/>
    <col min="3573" max="3573" width="5.85546875" style="311" customWidth="1"/>
    <col min="3574" max="3810" width="12.5703125" style="311" customWidth="1"/>
    <col min="3811" max="3819" width="5.140625" style="311"/>
    <col min="3820" max="3820" width="5.140625" style="311" customWidth="1"/>
    <col min="3821" max="3821" width="2.5703125" style="311" customWidth="1"/>
    <col min="3822" max="3822" width="58.5703125" style="311" customWidth="1"/>
    <col min="3823" max="3823" width="19.85546875" style="311" customWidth="1"/>
    <col min="3824" max="3824" width="2.28515625" style="311" customWidth="1"/>
    <col min="3825" max="3826" width="20.85546875" style="311" customWidth="1"/>
    <col min="3827" max="3828" width="20.7109375" style="311" customWidth="1"/>
    <col min="3829" max="3829" width="5.85546875" style="311" customWidth="1"/>
    <col min="3830" max="4066" width="12.5703125" style="311" customWidth="1"/>
    <col min="4067" max="4075" width="5.140625" style="311"/>
    <col min="4076" max="4076" width="5.140625" style="311" customWidth="1"/>
    <col min="4077" max="4077" width="2.5703125" style="311" customWidth="1"/>
    <col min="4078" max="4078" width="58.5703125" style="311" customWidth="1"/>
    <col min="4079" max="4079" width="19.85546875" style="311" customWidth="1"/>
    <col min="4080" max="4080" width="2.28515625" style="311" customWidth="1"/>
    <col min="4081" max="4082" width="20.85546875" style="311" customWidth="1"/>
    <col min="4083" max="4084" width="20.7109375" style="311" customWidth="1"/>
    <col min="4085" max="4085" width="5.85546875" style="311" customWidth="1"/>
    <col min="4086" max="4322" width="12.5703125" style="311" customWidth="1"/>
    <col min="4323" max="4331" width="5.140625" style="311"/>
    <col min="4332" max="4332" width="5.140625" style="311" customWidth="1"/>
    <col min="4333" max="4333" width="2.5703125" style="311" customWidth="1"/>
    <col min="4334" max="4334" width="58.5703125" style="311" customWidth="1"/>
    <col min="4335" max="4335" width="19.85546875" style="311" customWidth="1"/>
    <col min="4336" max="4336" width="2.28515625" style="311" customWidth="1"/>
    <col min="4337" max="4338" width="20.85546875" style="311" customWidth="1"/>
    <col min="4339" max="4340" width="20.7109375" style="311" customWidth="1"/>
    <col min="4341" max="4341" width="5.85546875" style="311" customWidth="1"/>
    <col min="4342" max="4578" width="12.5703125" style="311" customWidth="1"/>
    <col min="4579" max="4587" width="5.140625" style="311"/>
    <col min="4588" max="4588" width="5.140625" style="311" customWidth="1"/>
    <col min="4589" max="4589" width="2.5703125" style="311" customWidth="1"/>
    <col min="4590" max="4590" width="58.5703125" style="311" customWidth="1"/>
    <col min="4591" max="4591" width="19.85546875" style="311" customWidth="1"/>
    <col min="4592" max="4592" width="2.28515625" style="311" customWidth="1"/>
    <col min="4593" max="4594" width="20.85546875" style="311" customWidth="1"/>
    <col min="4595" max="4596" width="20.7109375" style="311" customWidth="1"/>
    <col min="4597" max="4597" width="5.85546875" style="311" customWidth="1"/>
    <col min="4598" max="4834" width="12.5703125" style="311" customWidth="1"/>
    <col min="4835" max="4843" width="5.140625" style="311"/>
    <col min="4844" max="4844" width="5.140625" style="311" customWidth="1"/>
    <col min="4845" max="4845" width="2.5703125" style="311" customWidth="1"/>
    <col min="4846" max="4846" width="58.5703125" style="311" customWidth="1"/>
    <col min="4847" max="4847" width="19.85546875" style="311" customWidth="1"/>
    <col min="4848" max="4848" width="2.28515625" style="311" customWidth="1"/>
    <col min="4849" max="4850" width="20.85546875" style="311" customWidth="1"/>
    <col min="4851" max="4852" width="20.7109375" style="311" customWidth="1"/>
    <col min="4853" max="4853" width="5.85546875" style="311" customWidth="1"/>
    <col min="4854" max="5090" width="12.5703125" style="311" customWidth="1"/>
    <col min="5091" max="5099" width="5.140625" style="311"/>
    <col min="5100" max="5100" width="5.140625" style="311" customWidth="1"/>
    <col min="5101" max="5101" width="2.5703125" style="311" customWidth="1"/>
    <col min="5102" max="5102" width="58.5703125" style="311" customWidth="1"/>
    <col min="5103" max="5103" width="19.85546875" style="311" customWidth="1"/>
    <col min="5104" max="5104" width="2.28515625" style="311" customWidth="1"/>
    <col min="5105" max="5106" width="20.85546875" style="311" customWidth="1"/>
    <col min="5107" max="5108" width="20.7109375" style="311" customWidth="1"/>
    <col min="5109" max="5109" width="5.85546875" style="311" customWidth="1"/>
    <col min="5110" max="5346" width="12.5703125" style="311" customWidth="1"/>
    <col min="5347" max="5355" width="5.140625" style="311"/>
    <col min="5356" max="5356" width="5.140625" style="311" customWidth="1"/>
    <col min="5357" max="5357" width="2.5703125" style="311" customWidth="1"/>
    <col min="5358" max="5358" width="58.5703125" style="311" customWidth="1"/>
    <col min="5359" max="5359" width="19.85546875" style="311" customWidth="1"/>
    <col min="5360" max="5360" width="2.28515625" style="311" customWidth="1"/>
    <col min="5361" max="5362" width="20.85546875" style="311" customWidth="1"/>
    <col min="5363" max="5364" width="20.7109375" style="311" customWidth="1"/>
    <col min="5365" max="5365" width="5.85546875" style="311" customWidth="1"/>
    <col min="5366" max="5602" width="12.5703125" style="311" customWidth="1"/>
    <col min="5603" max="5611" width="5.140625" style="311"/>
    <col min="5612" max="5612" width="5.140625" style="311" customWidth="1"/>
    <col min="5613" max="5613" width="2.5703125" style="311" customWidth="1"/>
    <col min="5614" max="5614" width="58.5703125" style="311" customWidth="1"/>
    <col min="5615" max="5615" width="19.85546875" style="311" customWidth="1"/>
    <col min="5616" max="5616" width="2.28515625" style="311" customWidth="1"/>
    <col min="5617" max="5618" width="20.85546875" style="311" customWidth="1"/>
    <col min="5619" max="5620" width="20.7109375" style="311" customWidth="1"/>
    <col min="5621" max="5621" width="5.85546875" style="311" customWidth="1"/>
    <col min="5622" max="5858" width="12.5703125" style="311" customWidth="1"/>
    <col min="5859" max="5867" width="5.140625" style="311"/>
    <col min="5868" max="5868" width="5.140625" style="311" customWidth="1"/>
    <col min="5869" max="5869" width="2.5703125" style="311" customWidth="1"/>
    <col min="5870" max="5870" width="58.5703125" style="311" customWidth="1"/>
    <col min="5871" max="5871" width="19.85546875" style="311" customWidth="1"/>
    <col min="5872" max="5872" width="2.28515625" style="311" customWidth="1"/>
    <col min="5873" max="5874" width="20.85546875" style="311" customWidth="1"/>
    <col min="5875" max="5876" width="20.7109375" style="311" customWidth="1"/>
    <col min="5877" max="5877" width="5.85546875" style="311" customWidth="1"/>
    <col min="5878" max="6114" width="12.5703125" style="311" customWidth="1"/>
    <col min="6115" max="6123" width="5.140625" style="311"/>
    <col min="6124" max="6124" width="5.140625" style="311" customWidth="1"/>
    <col min="6125" max="6125" width="2.5703125" style="311" customWidth="1"/>
    <col min="6126" max="6126" width="58.5703125" style="311" customWidth="1"/>
    <col min="6127" max="6127" width="19.85546875" style="311" customWidth="1"/>
    <col min="6128" max="6128" width="2.28515625" style="311" customWidth="1"/>
    <col min="6129" max="6130" width="20.85546875" style="311" customWidth="1"/>
    <col min="6131" max="6132" width="20.7109375" style="311" customWidth="1"/>
    <col min="6133" max="6133" width="5.85546875" style="311" customWidth="1"/>
    <col min="6134" max="6370" width="12.5703125" style="311" customWidth="1"/>
    <col min="6371" max="6379" width="5.140625" style="311"/>
    <col min="6380" max="6380" width="5.140625" style="311" customWidth="1"/>
    <col min="6381" max="6381" width="2.5703125" style="311" customWidth="1"/>
    <col min="6382" max="6382" width="58.5703125" style="311" customWidth="1"/>
    <col min="6383" max="6383" width="19.85546875" style="311" customWidth="1"/>
    <col min="6384" max="6384" width="2.28515625" style="311" customWidth="1"/>
    <col min="6385" max="6386" width="20.85546875" style="311" customWidth="1"/>
    <col min="6387" max="6388" width="20.7109375" style="311" customWidth="1"/>
    <col min="6389" max="6389" width="5.85546875" style="311" customWidth="1"/>
    <col min="6390" max="6626" width="12.5703125" style="311" customWidth="1"/>
    <col min="6627" max="6635" width="5.140625" style="311"/>
    <col min="6636" max="6636" width="5.140625" style="311" customWidth="1"/>
    <col min="6637" max="6637" width="2.5703125" style="311" customWidth="1"/>
    <col min="6638" max="6638" width="58.5703125" style="311" customWidth="1"/>
    <col min="6639" max="6639" width="19.85546875" style="311" customWidth="1"/>
    <col min="6640" max="6640" width="2.28515625" style="311" customWidth="1"/>
    <col min="6641" max="6642" width="20.85546875" style="311" customWidth="1"/>
    <col min="6643" max="6644" width="20.7109375" style="311" customWidth="1"/>
    <col min="6645" max="6645" width="5.85546875" style="311" customWidth="1"/>
    <col min="6646" max="6882" width="12.5703125" style="311" customWidth="1"/>
    <col min="6883" max="6891" width="5.140625" style="311"/>
    <col min="6892" max="6892" width="5.140625" style="311" customWidth="1"/>
    <col min="6893" max="6893" width="2.5703125" style="311" customWidth="1"/>
    <col min="6894" max="6894" width="58.5703125" style="311" customWidth="1"/>
    <col min="6895" max="6895" width="19.85546875" style="311" customWidth="1"/>
    <col min="6896" max="6896" width="2.28515625" style="311" customWidth="1"/>
    <col min="6897" max="6898" width="20.85546875" style="311" customWidth="1"/>
    <col min="6899" max="6900" width="20.7109375" style="311" customWidth="1"/>
    <col min="6901" max="6901" width="5.85546875" style="311" customWidth="1"/>
    <col min="6902" max="7138" width="12.5703125" style="311" customWidth="1"/>
    <col min="7139" max="7147" width="5.140625" style="311"/>
    <col min="7148" max="7148" width="5.140625" style="311" customWidth="1"/>
    <col min="7149" max="7149" width="2.5703125" style="311" customWidth="1"/>
    <col min="7150" max="7150" width="58.5703125" style="311" customWidth="1"/>
    <col min="7151" max="7151" width="19.85546875" style="311" customWidth="1"/>
    <col min="7152" max="7152" width="2.28515625" style="311" customWidth="1"/>
    <col min="7153" max="7154" width="20.85546875" style="311" customWidth="1"/>
    <col min="7155" max="7156" width="20.7109375" style="311" customWidth="1"/>
    <col min="7157" max="7157" width="5.85546875" style="311" customWidth="1"/>
    <col min="7158" max="7394" width="12.5703125" style="311" customWidth="1"/>
    <col min="7395" max="7403" width="5.140625" style="311"/>
    <col min="7404" max="7404" width="5.140625" style="311" customWidth="1"/>
    <col min="7405" max="7405" width="2.5703125" style="311" customWidth="1"/>
    <col min="7406" max="7406" width="58.5703125" style="311" customWidth="1"/>
    <col min="7407" max="7407" width="19.85546875" style="311" customWidth="1"/>
    <col min="7408" max="7408" width="2.28515625" style="311" customWidth="1"/>
    <col min="7409" max="7410" width="20.85546875" style="311" customWidth="1"/>
    <col min="7411" max="7412" width="20.7109375" style="311" customWidth="1"/>
    <col min="7413" max="7413" width="5.85546875" style="311" customWidth="1"/>
    <col min="7414" max="7650" width="12.5703125" style="311" customWidth="1"/>
    <col min="7651" max="7659" width="5.140625" style="311"/>
    <col min="7660" max="7660" width="5.140625" style="311" customWidth="1"/>
    <col min="7661" max="7661" width="2.5703125" style="311" customWidth="1"/>
    <col min="7662" max="7662" width="58.5703125" style="311" customWidth="1"/>
    <col min="7663" max="7663" width="19.85546875" style="311" customWidth="1"/>
    <col min="7664" max="7664" width="2.28515625" style="311" customWidth="1"/>
    <col min="7665" max="7666" width="20.85546875" style="311" customWidth="1"/>
    <col min="7667" max="7668" width="20.7109375" style="311" customWidth="1"/>
    <col min="7669" max="7669" width="5.85546875" style="311" customWidth="1"/>
    <col min="7670" max="7906" width="12.5703125" style="311" customWidth="1"/>
    <col min="7907" max="7915" width="5.140625" style="311"/>
    <col min="7916" max="7916" width="5.140625" style="311" customWidth="1"/>
    <col min="7917" max="7917" width="2.5703125" style="311" customWidth="1"/>
    <col min="7918" max="7918" width="58.5703125" style="311" customWidth="1"/>
    <col min="7919" max="7919" width="19.85546875" style="311" customWidth="1"/>
    <col min="7920" max="7920" width="2.28515625" style="311" customWidth="1"/>
    <col min="7921" max="7922" width="20.85546875" style="311" customWidth="1"/>
    <col min="7923" max="7924" width="20.7109375" style="311" customWidth="1"/>
    <col min="7925" max="7925" width="5.85546875" style="311" customWidth="1"/>
    <col min="7926" max="8162" width="12.5703125" style="311" customWidth="1"/>
    <col min="8163" max="8171" width="5.140625" style="311"/>
    <col min="8172" max="8172" width="5.140625" style="311" customWidth="1"/>
    <col min="8173" max="8173" width="2.5703125" style="311" customWidth="1"/>
    <col min="8174" max="8174" width="58.5703125" style="311" customWidth="1"/>
    <col min="8175" max="8175" width="19.85546875" style="311" customWidth="1"/>
    <col min="8176" max="8176" width="2.28515625" style="311" customWidth="1"/>
    <col min="8177" max="8178" width="20.85546875" style="311" customWidth="1"/>
    <col min="8179" max="8180" width="20.7109375" style="311" customWidth="1"/>
    <col min="8181" max="8181" width="5.85546875" style="311" customWidth="1"/>
    <col min="8182" max="8418" width="12.5703125" style="311" customWidth="1"/>
    <col min="8419" max="8427" width="5.140625" style="311"/>
    <col min="8428" max="8428" width="5.140625" style="311" customWidth="1"/>
    <col min="8429" max="8429" width="2.5703125" style="311" customWidth="1"/>
    <col min="8430" max="8430" width="58.5703125" style="311" customWidth="1"/>
    <col min="8431" max="8431" width="19.85546875" style="311" customWidth="1"/>
    <col min="8432" max="8432" width="2.28515625" style="311" customWidth="1"/>
    <col min="8433" max="8434" width="20.85546875" style="311" customWidth="1"/>
    <col min="8435" max="8436" width="20.7109375" style="311" customWidth="1"/>
    <col min="8437" max="8437" width="5.85546875" style="311" customWidth="1"/>
    <col min="8438" max="8674" width="12.5703125" style="311" customWidth="1"/>
    <col min="8675" max="8683" width="5.140625" style="311"/>
    <col min="8684" max="8684" width="5.140625" style="311" customWidth="1"/>
    <col min="8685" max="8685" width="2.5703125" style="311" customWidth="1"/>
    <col min="8686" max="8686" width="58.5703125" style="311" customWidth="1"/>
    <col min="8687" max="8687" width="19.85546875" style="311" customWidth="1"/>
    <col min="8688" max="8688" width="2.28515625" style="311" customWidth="1"/>
    <col min="8689" max="8690" width="20.85546875" style="311" customWidth="1"/>
    <col min="8691" max="8692" width="20.7109375" style="311" customWidth="1"/>
    <col min="8693" max="8693" width="5.85546875" style="311" customWidth="1"/>
    <col min="8694" max="8930" width="12.5703125" style="311" customWidth="1"/>
    <col min="8931" max="8939" width="5.140625" style="311"/>
    <col min="8940" max="8940" width="5.140625" style="311" customWidth="1"/>
    <col min="8941" max="8941" width="2.5703125" style="311" customWidth="1"/>
    <col min="8942" max="8942" width="58.5703125" style="311" customWidth="1"/>
    <col min="8943" max="8943" width="19.85546875" style="311" customWidth="1"/>
    <col min="8944" max="8944" width="2.28515625" style="311" customWidth="1"/>
    <col min="8945" max="8946" width="20.85546875" style="311" customWidth="1"/>
    <col min="8947" max="8948" width="20.7109375" style="311" customWidth="1"/>
    <col min="8949" max="8949" width="5.85546875" style="311" customWidth="1"/>
    <col min="8950" max="9186" width="12.5703125" style="311" customWidth="1"/>
    <col min="9187" max="9195" width="5.140625" style="311"/>
    <col min="9196" max="9196" width="5.140625" style="311" customWidth="1"/>
    <col min="9197" max="9197" width="2.5703125" style="311" customWidth="1"/>
    <col min="9198" max="9198" width="58.5703125" style="311" customWidth="1"/>
    <col min="9199" max="9199" width="19.85546875" style="311" customWidth="1"/>
    <col min="9200" max="9200" width="2.28515625" style="311" customWidth="1"/>
    <col min="9201" max="9202" width="20.85546875" style="311" customWidth="1"/>
    <col min="9203" max="9204" width="20.7109375" style="311" customWidth="1"/>
    <col min="9205" max="9205" width="5.85546875" style="311" customWidth="1"/>
    <col min="9206" max="9442" width="12.5703125" style="311" customWidth="1"/>
    <col min="9443" max="9451" width="5.140625" style="311"/>
    <col min="9452" max="9452" width="5.140625" style="311" customWidth="1"/>
    <col min="9453" max="9453" width="2.5703125" style="311" customWidth="1"/>
    <col min="9454" max="9454" width="58.5703125" style="311" customWidth="1"/>
    <col min="9455" max="9455" width="19.85546875" style="311" customWidth="1"/>
    <col min="9456" max="9456" width="2.28515625" style="311" customWidth="1"/>
    <col min="9457" max="9458" width="20.85546875" style="311" customWidth="1"/>
    <col min="9459" max="9460" width="20.7109375" style="311" customWidth="1"/>
    <col min="9461" max="9461" width="5.85546875" style="311" customWidth="1"/>
    <col min="9462" max="9698" width="12.5703125" style="311" customWidth="1"/>
    <col min="9699" max="9707" width="5.140625" style="311"/>
    <col min="9708" max="9708" width="5.140625" style="311" customWidth="1"/>
    <col min="9709" max="9709" width="2.5703125" style="311" customWidth="1"/>
    <col min="9710" max="9710" width="58.5703125" style="311" customWidth="1"/>
    <col min="9711" max="9711" width="19.85546875" style="311" customWidth="1"/>
    <col min="9712" max="9712" width="2.28515625" style="311" customWidth="1"/>
    <col min="9713" max="9714" width="20.85546875" style="311" customWidth="1"/>
    <col min="9715" max="9716" width="20.7109375" style="311" customWidth="1"/>
    <col min="9717" max="9717" width="5.85546875" style="311" customWidth="1"/>
    <col min="9718" max="9954" width="12.5703125" style="311" customWidth="1"/>
    <col min="9955" max="9963" width="5.140625" style="311"/>
    <col min="9964" max="9964" width="5.140625" style="311" customWidth="1"/>
    <col min="9965" max="9965" width="2.5703125" style="311" customWidth="1"/>
    <col min="9966" max="9966" width="58.5703125" style="311" customWidth="1"/>
    <col min="9967" max="9967" width="19.85546875" style="311" customWidth="1"/>
    <col min="9968" max="9968" width="2.28515625" style="311" customWidth="1"/>
    <col min="9969" max="9970" width="20.85546875" style="311" customWidth="1"/>
    <col min="9971" max="9972" width="20.7109375" style="311" customWidth="1"/>
    <col min="9973" max="9973" width="5.85546875" style="311" customWidth="1"/>
    <col min="9974" max="10210" width="12.5703125" style="311" customWidth="1"/>
    <col min="10211" max="10219" width="5.140625" style="311"/>
    <col min="10220" max="10220" width="5.140625" style="311" customWidth="1"/>
    <col min="10221" max="10221" width="2.5703125" style="311" customWidth="1"/>
    <col min="10222" max="10222" width="58.5703125" style="311" customWidth="1"/>
    <col min="10223" max="10223" width="19.85546875" style="311" customWidth="1"/>
    <col min="10224" max="10224" width="2.28515625" style="311" customWidth="1"/>
    <col min="10225" max="10226" width="20.85546875" style="311" customWidth="1"/>
    <col min="10227" max="10228" width="20.7109375" style="311" customWidth="1"/>
    <col min="10229" max="10229" width="5.85546875" style="311" customWidth="1"/>
    <col min="10230" max="10466" width="12.5703125" style="311" customWidth="1"/>
    <col min="10467" max="10475" width="5.140625" style="311"/>
    <col min="10476" max="10476" width="5.140625" style="311" customWidth="1"/>
    <col min="10477" max="10477" width="2.5703125" style="311" customWidth="1"/>
    <col min="10478" max="10478" width="58.5703125" style="311" customWidth="1"/>
    <col min="10479" max="10479" width="19.85546875" style="311" customWidth="1"/>
    <col min="10480" max="10480" width="2.28515625" style="311" customWidth="1"/>
    <col min="10481" max="10482" width="20.85546875" style="311" customWidth="1"/>
    <col min="10483" max="10484" width="20.7109375" style="311" customWidth="1"/>
    <col min="10485" max="10485" width="5.85546875" style="311" customWidth="1"/>
    <col min="10486" max="10722" width="12.5703125" style="311" customWidth="1"/>
    <col min="10723" max="10731" width="5.140625" style="311"/>
    <col min="10732" max="10732" width="5.140625" style="311" customWidth="1"/>
    <col min="10733" max="10733" width="2.5703125" style="311" customWidth="1"/>
    <col min="10734" max="10734" width="58.5703125" style="311" customWidth="1"/>
    <col min="10735" max="10735" width="19.85546875" style="311" customWidth="1"/>
    <col min="10736" max="10736" width="2.28515625" style="311" customWidth="1"/>
    <col min="10737" max="10738" width="20.85546875" style="311" customWidth="1"/>
    <col min="10739" max="10740" width="20.7109375" style="311" customWidth="1"/>
    <col min="10741" max="10741" width="5.85546875" style="311" customWidth="1"/>
    <col min="10742" max="10978" width="12.5703125" style="311" customWidth="1"/>
    <col min="10979" max="10987" width="5.140625" style="311"/>
    <col min="10988" max="10988" width="5.140625" style="311" customWidth="1"/>
    <col min="10989" max="10989" width="2.5703125" style="311" customWidth="1"/>
    <col min="10990" max="10990" width="58.5703125" style="311" customWidth="1"/>
    <col min="10991" max="10991" width="19.85546875" style="311" customWidth="1"/>
    <col min="10992" max="10992" width="2.28515625" style="311" customWidth="1"/>
    <col min="10993" max="10994" width="20.85546875" style="311" customWidth="1"/>
    <col min="10995" max="10996" width="20.7109375" style="311" customWidth="1"/>
    <col min="10997" max="10997" width="5.85546875" style="311" customWidth="1"/>
    <col min="10998" max="11234" width="12.5703125" style="311" customWidth="1"/>
    <col min="11235" max="11243" width="5.140625" style="311"/>
    <col min="11244" max="11244" width="5.140625" style="311" customWidth="1"/>
    <col min="11245" max="11245" width="2.5703125" style="311" customWidth="1"/>
    <col min="11246" max="11246" width="58.5703125" style="311" customWidth="1"/>
    <col min="11247" max="11247" width="19.85546875" style="311" customWidth="1"/>
    <col min="11248" max="11248" width="2.28515625" style="311" customWidth="1"/>
    <col min="11249" max="11250" width="20.85546875" style="311" customWidth="1"/>
    <col min="11251" max="11252" width="20.7109375" style="311" customWidth="1"/>
    <col min="11253" max="11253" width="5.85546875" style="311" customWidth="1"/>
    <col min="11254" max="11490" width="12.5703125" style="311" customWidth="1"/>
    <col min="11491" max="11499" width="5.140625" style="311"/>
    <col min="11500" max="11500" width="5.140625" style="311" customWidth="1"/>
    <col min="11501" max="11501" width="2.5703125" style="311" customWidth="1"/>
    <col min="11502" max="11502" width="58.5703125" style="311" customWidth="1"/>
    <col min="11503" max="11503" width="19.85546875" style="311" customWidth="1"/>
    <col min="11504" max="11504" width="2.28515625" style="311" customWidth="1"/>
    <col min="11505" max="11506" width="20.85546875" style="311" customWidth="1"/>
    <col min="11507" max="11508" width="20.7109375" style="311" customWidth="1"/>
    <col min="11509" max="11509" width="5.85546875" style="311" customWidth="1"/>
    <col min="11510" max="11746" width="12.5703125" style="311" customWidth="1"/>
    <col min="11747" max="11755" width="5.140625" style="311"/>
    <col min="11756" max="11756" width="5.140625" style="311" customWidth="1"/>
    <col min="11757" max="11757" width="2.5703125" style="311" customWidth="1"/>
    <col min="11758" max="11758" width="58.5703125" style="311" customWidth="1"/>
    <col min="11759" max="11759" width="19.85546875" style="311" customWidth="1"/>
    <col min="11760" max="11760" width="2.28515625" style="311" customWidth="1"/>
    <col min="11761" max="11762" width="20.85546875" style="311" customWidth="1"/>
    <col min="11763" max="11764" width="20.7109375" style="311" customWidth="1"/>
    <col min="11765" max="11765" width="5.85546875" style="311" customWidth="1"/>
    <col min="11766" max="12002" width="12.5703125" style="311" customWidth="1"/>
    <col min="12003" max="12011" width="5.140625" style="311"/>
    <col min="12012" max="12012" width="5.140625" style="311" customWidth="1"/>
    <col min="12013" max="12013" width="2.5703125" style="311" customWidth="1"/>
    <col min="12014" max="12014" width="58.5703125" style="311" customWidth="1"/>
    <col min="12015" max="12015" width="19.85546875" style="311" customWidth="1"/>
    <col min="12016" max="12016" width="2.28515625" style="311" customWidth="1"/>
    <col min="12017" max="12018" width="20.85546875" style="311" customWidth="1"/>
    <col min="12019" max="12020" width="20.7109375" style="311" customWidth="1"/>
    <col min="12021" max="12021" width="5.85546875" style="311" customWidth="1"/>
    <col min="12022" max="12258" width="12.5703125" style="311" customWidth="1"/>
    <col min="12259" max="12267" width="5.140625" style="311"/>
    <col min="12268" max="12268" width="5.140625" style="311" customWidth="1"/>
    <col min="12269" max="12269" width="2.5703125" style="311" customWidth="1"/>
    <col min="12270" max="12270" width="58.5703125" style="311" customWidth="1"/>
    <col min="12271" max="12271" width="19.85546875" style="311" customWidth="1"/>
    <col min="12272" max="12272" width="2.28515625" style="311" customWidth="1"/>
    <col min="12273" max="12274" width="20.85546875" style="311" customWidth="1"/>
    <col min="12275" max="12276" width="20.7109375" style="311" customWidth="1"/>
    <col min="12277" max="12277" width="5.85546875" style="311" customWidth="1"/>
    <col min="12278" max="12514" width="12.5703125" style="311" customWidth="1"/>
    <col min="12515" max="12523" width="5.140625" style="311"/>
    <col min="12524" max="12524" width="5.140625" style="311" customWidth="1"/>
    <col min="12525" max="12525" width="2.5703125" style="311" customWidth="1"/>
    <col min="12526" max="12526" width="58.5703125" style="311" customWidth="1"/>
    <col min="12527" max="12527" width="19.85546875" style="311" customWidth="1"/>
    <col min="12528" max="12528" width="2.28515625" style="311" customWidth="1"/>
    <col min="12529" max="12530" width="20.85546875" style="311" customWidth="1"/>
    <col min="12531" max="12532" width="20.7109375" style="311" customWidth="1"/>
    <col min="12533" max="12533" width="5.85546875" style="311" customWidth="1"/>
    <col min="12534" max="12770" width="12.5703125" style="311" customWidth="1"/>
    <col min="12771" max="12779" width="5.140625" style="311"/>
    <col min="12780" max="12780" width="5.140625" style="311" customWidth="1"/>
    <col min="12781" max="12781" width="2.5703125" style="311" customWidth="1"/>
    <col min="12782" max="12782" width="58.5703125" style="311" customWidth="1"/>
    <col min="12783" max="12783" width="19.85546875" style="311" customWidth="1"/>
    <col min="12784" max="12784" width="2.28515625" style="311" customWidth="1"/>
    <col min="12785" max="12786" width="20.85546875" style="311" customWidth="1"/>
    <col min="12787" max="12788" width="20.7109375" style="311" customWidth="1"/>
    <col min="12789" max="12789" width="5.85546875" style="311" customWidth="1"/>
    <col min="12790" max="13026" width="12.5703125" style="311" customWidth="1"/>
    <col min="13027" max="13035" width="5.140625" style="311"/>
    <col min="13036" max="13036" width="5.140625" style="311" customWidth="1"/>
    <col min="13037" max="13037" width="2.5703125" style="311" customWidth="1"/>
    <col min="13038" max="13038" width="58.5703125" style="311" customWidth="1"/>
    <col min="13039" max="13039" width="19.85546875" style="311" customWidth="1"/>
    <col min="13040" max="13040" width="2.28515625" style="311" customWidth="1"/>
    <col min="13041" max="13042" width="20.85546875" style="311" customWidth="1"/>
    <col min="13043" max="13044" width="20.7109375" style="311" customWidth="1"/>
    <col min="13045" max="13045" width="5.85546875" style="311" customWidth="1"/>
    <col min="13046" max="13282" width="12.5703125" style="311" customWidth="1"/>
    <col min="13283" max="13291" width="5.140625" style="311"/>
    <col min="13292" max="13292" width="5.140625" style="311" customWidth="1"/>
    <col min="13293" max="13293" width="2.5703125" style="311" customWidth="1"/>
    <col min="13294" max="13294" width="58.5703125" style="311" customWidth="1"/>
    <col min="13295" max="13295" width="19.85546875" style="311" customWidth="1"/>
    <col min="13296" max="13296" width="2.28515625" style="311" customWidth="1"/>
    <col min="13297" max="13298" width="20.85546875" style="311" customWidth="1"/>
    <col min="13299" max="13300" width="20.7109375" style="311" customWidth="1"/>
    <col min="13301" max="13301" width="5.85546875" style="311" customWidth="1"/>
    <col min="13302" max="13538" width="12.5703125" style="311" customWidth="1"/>
    <col min="13539" max="13547" width="5.140625" style="311"/>
    <col min="13548" max="13548" width="5.140625" style="311" customWidth="1"/>
    <col min="13549" max="13549" width="2.5703125" style="311" customWidth="1"/>
    <col min="13550" max="13550" width="58.5703125" style="311" customWidth="1"/>
    <col min="13551" max="13551" width="19.85546875" style="311" customWidth="1"/>
    <col min="13552" max="13552" width="2.28515625" style="311" customWidth="1"/>
    <col min="13553" max="13554" width="20.85546875" style="311" customWidth="1"/>
    <col min="13555" max="13556" width="20.7109375" style="311" customWidth="1"/>
    <col min="13557" max="13557" width="5.85546875" style="311" customWidth="1"/>
    <col min="13558" max="13794" width="12.5703125" style="311" customWidth="1"/>
    <col min="13795" max="13803" width="5.140625" style="311"/>
    <col min="13804" max="13804" width="5.140625" style="311" customWidth="1"/>
    <col min="13805" max="13805" width="2.5703125" style="311" customWidth="1"/>
    <col min="13806" max="13806" width="58.5703125" style="311" customWidth="1"/>
    <col min="13807" max="13807" width="19.85546875" style="311" customWidth="1"/>
    <col min="13808" max="13808" width="2.28515625" style="311" customWidth="1"/>
    <col min="13809" max="13810" width="20.85546875" style="311" customWidth="1"/>
    <col min="13811" max="13812" width="20.7109375" style="311" customWidth="1"/>
    <col min="13813" max="13813" width="5.85546875" style="311" customWidth="1"/>
    <col min="13814" max="14050" width="12.5703125" style="311" customWidth="1"/>
    <col min="14051" max="14059" width="5.140625" style="311"/>
    <col min="14060" max="14060" width="5.140625" style="311" customWidth="1"/>
    <col min="14061" max="14061" width="2.5703125" style="311" customWidth="1"/>
    <col min="14062" max="14062" width="58.5703125" style="311" customWidth="1"/>
    <col min="14063" max="14063" width="19.85546875" style="311" customWidth="1"/>
    <col min="14064" max="14064" width="2.28515625" style="311" customWidth="1"/>
    <col min="14065" max="14066" width="20.85546875" style="311" customWidth="1"/>
    <col min="14067" max="14068" width="20.7109375" style="311" customWidth="1"/>
    <col min="14069" max="14069" width="5.85546875" style="311" customWidth="1"/>
    <col min="14070" max="14306" width="12.5703125" style="311" customWidth="1"/>
    <col min="14307" max="14315" width="5.140625" style="311"/>
    <col min="14316" max="14316" width="5.140625" style="311" customWidth="1"/>
    <col min="14317" max="14317" width="2.5703125" style="311" customWidth="1"/>
    <col min="14318" max="14318" width="58.5703125" style="311" customWidth="1"/>
    <col min="14319" max="14319" width="19.85546875" style="311" customWidth="1"/>
    <col min="14320" max="14320" width="2.28515625" style="311" customWidth="1"/>
    <col min="14321" max="14322" width="20.85546875" style="311" customWidth="1"/>
    <col min="14323" max="14324" width="20.7109375" style="311" customWidth="1"/>
    <col min="14325" max="14325" width="5.85546875" style="311" customWidth="1"/>
    <col min="14326" max="14562" width="12.5703125" style="311" customWidth="1"/>
    <col min="14563" max="14571" width="5.140625" style="311"/>
    <col min="14572" max="14572" width="5.140625" style="311" customWidth="1"/>
    <col min="14573" max="14573" width="2.5703125" style="311" customWidth="1"/>
    <col min="14574" max="14574" width="58.5703125" style="311" customWidth="1"/>
    <col min="14575" max="14575" width="19.85546875" style="311" customWidth="1"/>
    <col min="14576" max="14576" width="2.28515625" style="311" customWidth="1"/>
    <col min="14577" max="14578" width="20.85546875" style="311" customWidth="1"/>
    <col min="14579" max="14580" width="20.7109375" style="311" customWidth="1"/>
    <col min="14581" max="14581" width="5.85546875" style="311" customWidth="1"/>
    <col min="14582" max="14818" width="12.5703125" style="311" customWidth="1"/>
    <col min="14819" max="14827" width="5.140625" style="311"/>
    <col min="14828" max="14828" width="5.140625" style="311" customWidth="1"/>
    <col min="14829" max="14829" width="2.5703125" style="311" customWidth="1"/>
    <col min="14830" max="14830" width="58.5703125" style="311" customWidth="1"/>
    <col min="14831" max="14831" width="19.85546875" style="311" customWidth="1"/>
    <col min="14832" max="14832" width="2.28515625" style="311" customWidth="1"/>
    <col min="14833" max="14834" width="20.85546875" style="311" customWidth="1"/>
    <col min="14835" max="14836" width="20.7109375" style="311" customWidth="1"/>
    <col min="14837" max="14837" width="5.85546875" style="311" customWidth="1"/>
    <col min="14838" max="15074" width="12.5703125" style="311" customWidth="1"/>
    <col min="15075" max="15083" width="5.140625" style="311"/>
    <col min="15084" max="15084" width="5.140625" style="311" customWidth="1"/>
    <col min="15085" max="15085" width="2.5703125" style="311" customWidth="1"/>
    <col min="15086" max="15086" width="58.5703125" style="311" customWidth="1"/>
    <col min="15087" max="15087" width="19.85546875" style="311" customWidth="1"/>
    <col min="15088" max="15088" width="2.28515625" style="311" customWidth="1"/>
    <col min="15089" max="15090" width="20.85546875" style="311" customWidth="1"/>
    <col min="15091" max="15092" width="20.7109375" style="311" customWidth="1"/>
    <col min="15093" max="15093" width="5.85546875" style="311" customWidth="1"/>
    <col min="15094" max="15330" width="12.5703125" style="311" customWidth="1"/>
    <col min="15331" max="15339" width="5.140625" style="311"/>
    <col min="15340" max="15340" width="5.140625" style="311" customWidth="1"/>
    <col min="15341" max="15341" width="2.5703125" style="311" customWidth="1"/>
    <col min="15342" max="15342" width="58.5703125" style="311" customWidth="1"/>
    <col min="15343" max="15343" width="19.85546875" style="311" customWidth="1"/>
    <col min="15344" max="15344" width="2.28515625" style="311" customWidth="1"/>
    <col min="15345" max="15346" width="20.85546875" style="311" customWidth="1"/>
    <col min="15347" max="15348" width="20.7109375" style="311" customWidth="1"/>
    <col min="15349" max="15349" width="5.85546875" style="311" customWidth="1"/>
    <col min="15350" max="15586" width="12.5703125" style="311" customWidth="1"/>
    <col min="15587" max="15595" width="5.140625" style="311"/>
    <col min="15596" max="15596" width="5.140625" style="311" customWidth="1"/>
    <col min="15597" max="15597" width="2.5703125" style="311" customWidth="1"/>
    <col min="15598" max="15598" width="58.5703125" style="311" customWidth="1"/>
    <col min="15599" max="15599" width="19.85546875" style="311" customWidth="1"/>
    <col min="15600" max="15600" width="2.28515625" style="311" customWidth="1"/>
    <col min="15601" max="15602" width="20.85546875" style="311" customWidth="1"/>
    <col min="15603" max="15604" width="20.7109375" style="311" customWidth="1"/>
    <col min="15605" max="15605" width="5.85546875" style="311" customWidth="1"/>
    <col min="15606" max="15842" width="12.5703125" style="311" customWidth="1"/>
    <col min="15843" max="15851" width="5.140625" style="311"/>
    <col min="15852" max="15852" width="5.140625" style="311" customWidth="1"/>
    <col min="15853" max="15853" width="2.5703125" style="311" customWidth="1"/>
    <col min="15854" max="15854" width="58.5703125" style="311" customWidth="1"/>
    <col min="15855" max="15855" width="19.85546875" style="311" customWidth="1"/>
    <col min="15856" max="15856" width="2.28515625" style="311" customWidth="1"/>
    <col min="15857" max="15858" width="20.85546875" style="311" customWidth="1"/>
    <col min="15859" max="15860" width="20.7109375" style="311" customWidth="1"/>
    <col min="15861" max="15861" width="5.85546875" style="311" customWidth="1"/>
    <col min="15862" max="16098" width="12.5703125" style="311" customWidth="1"/>
    <col min="16099" max="16107" width="5.140625" style="311"/>
    <col min="16108" max="16108" width="5.140625" style="311" customWidth="1"/>
    <col min="16109" max="16109" width="2.5703125" style="311" customWidth="1"/>
    <col min="16110" max="16110" width="58.5703125" style="311" customWidth="1"/>
    <col min="16111" max="16111" width="19.85546875" style="311" customWidth="1"/>
    <col min="16112" max="16112" width="2.28515625" style="311" customWidth="1"/>
    <col min="16113" max="16114" width="20.85546875" style="311" customWidth="1"/>
    <col min="16115" max="16116" width="20.7109375" style="311" customWidth="1"/>
    <col min="16117" max="16117" width="5.85546875" style="311" customWidth="1"/>
    <col min="16118" max="16354" width="12.5703125" style="311" customWidth="1"/>
    <col min="16355" max="16384" width="5.140625" style="311"/>
  </cols>
  <sheetData>
    <row r="1" spans="1:11" ht="16.5" customHeight="1">
      <c r="A1" s="1537" t="s">
        <v>560</v>
      </c>
      <c r="B1" s="1537"/>
      <c r="C1" s="1537"/>
      <c r="D1" s="309"/>
      <c r="E1" s="309"/>
      <c r="F1" s="309"/>
      <c r="G1" s="309"/>
      <c r="H1" s="310"/>
      <c r="I1" s="310"/>
    </row>
    <row r="2" spans="1:11" ht="16.5" customHeight="1">
      <c r="A2" s="309"/>
      <c r="B2" s="309"/>
      <c r="C2" s="312" t="s">
        <v>561</v>
      </c>
      <c r="D2" s="313"/>
      <c r="E2" s="313"/>
      <c r="F2" s="313"/>
      <c r="G2" s="313"/>
      <c r="H2" s="314"/>
      <c r="I2" s="314"/>
    </row>
    <row r="3" spans="1:11" ht="12" customHeight="1">
      <c r="A3" s="309"/>
      <c r="B3" s="309"/>
      <c r="C3" s="312"/>
      <c r="D3" s="313"/>
      <c r="E3" s="313"/>
      <c r="F3" s="313"/>
      <c r="G3" s="313"/>
      <c r="H3" s="314"/>
      <c r="I3" s="314"/>
    </row>
    <row r="4" spans="1:11" ht="15" customHeight="1">
      <c r="A4" s="315"/>
      <c r="B4" s="315"/>
      <c r="C4" s="312"/>
      <c r="D4" s="313"/>
      <c r="E4" s="313"/>
      <c r="F4" s="313"/>
      <c r="G4" s="313"/>
      <c r="H4" s="314"/>
      <c r="I4" s="316" t="s">
        <v>2</v>
      </c>
    </row>
    <row r="5" spans="1:11" ht="16.5" customHeight="1">
      <c r="A5" s="317"/>
      <c r="B5" s="310"/>
      <c r="C5" s="318"/>
      <c r="D5" s="1538" t="s">
        <v>562</v>
      </c>
      <c r="E5" s="1539"/>
      <c r="F5" s="1539"/>
      <c r="G5" s="1540"/>
      <c r="H5" s="1541" t="s">
        <v>563</v>
      </c>
      <c r="I5" s="1542"/>
    </row>
    <row r="6" spans="1:11" ht="15" customHeight="1">
      <c r="A6" s="319"/>
      <c r="B6" s="310"/>
      <c r="C6" s="320"/>
      <c r="D6" s="1543" t="s">
        <v>778</v>
      </c>
      <c r="E6" s="1544"/>
      <c r="F6" s="1544"/>
      <c r="G6" s="1545"/>
      <c r="H6" s="1543" t="s">
        <v>778</v>
      </c>
      <c r="I6" s="1545"/>
      <c r="J6" s="321" t="s">
        <v>4</v>
      </c>
    </row>
    <row r="7" spans="1:11" ht="15.75">
      <c r="A7" s="319"/>
      <c r="B7" s="310"/>
      <c r="C7" s="322" t="s">
        <v>3</v>
      </c>
      <c r="D7" s="323"/>
      <c r="E7" s="324"/>
      <c r="F7" s="325" t="s">
        <v>564</v>
      </c>
      <c r="G7" s="326"/>
      <c r="H7" s="327" t="s">
        <v>4</v>
      </c>
      <c r="I7" s="328" t="s">
        <v>4</v>
      </c>
      <c r="J7" s="321" t="s">
        <v>4</v>
      </c>
    </row>
    <row r="8" spans="1:11" ht="14.25" customHeight="1">
      <c r="A8" s="319"/>
      <c r="B8" s="310"/>
      <c r="C8" s="329"/>
      <c r="D8" s="330"/>
      <c r="E8" s="322"/>
      <c r="F8" s="331"/>
      <c r="G8" s="332" t="s">
        <v>564</v>
      </c>
      <c r="H8" s="333" t="s">
        <v>565</v>
      </c>
      <c r="I8" s="334" t="s">
        <v>566</v>
      </c>
      <c r="J8" s="321" t="s">
        <v>4</v>
      </c>
    </row>
    <row r="9" spans="1:11" ht="14.25" customHeight="1">
      <c r="A9" s="319"/>
      <c r="B9" s="310"/>
      <c r="C9" s="335"/>
      <c r="D9" s="336" t="s">
        <v>567</v>
      </c>
      <c r="E9" s="322"/>
      <c r="F9" s="337" t="s">
        <v>568</v>
      </c>
      <c r="G9" s="338" t="s">
        <v>569</v>
      </c>
      <c r="H9" s="333" t="s">
        <v>570</v>
      </c>
      <c r="I9" s="334" t="s">
        <v>571</v>
      </c>
      <c r="J9" s="321" t="s">
        <v>4</v>
      </c>
    </row>
    <row r="10" spans="1:11" ht="14.25" customHeight="1">
      <c r="A10" s="339"/>
      <c r="B10" s="315"/>
      <c r="C10" s="340"/>
      <c r="D10" s="341"/>
      <c r="E10" s="342"/>
      <c r="F10" s="343"/>
      <c r="G10" s="338" t="s">
        <v>572</v>
      </c>
      <c r="H10" s="344" t="s">
        <v>573</v>
      </c>
      <c r="I10" s="345"/>
      <c r="J10" s="321" t="s">
        <v>4</v>
      </c>
      <c r="K10" s="321"/>
    </row>
    <row r="11" spans="1:11" ht="9.9499999999999993" customHeight="1">
      <c r="A11" s="1546" t="s">
        <v>439</v>
      </c>
      <c r="B11" s="1547"/>
      <c r="C11" s="1548"/>
      <c r="D11" s="346">
        <v>2</v>
      </c>
      <c r="E11" s="347"/>
      <c r="F11" s="347">
        <v>3</v>
      </c>
      <c r="G11" s="347">
        <v>4</v>
      </c>
      <c r="H11" s="348">
        <v>5</v>
      </c>
      <c r="I11" s="349">
        <v>6</v>
      </c>
      <c r="J11" s="321"/>
      <c r="K11" s="321"/>
    </row>
    <row r="12" spans="1:11" ht="6.75" customHeight="1">
      <c r="A12" s="317"/>
      <c r="B12" s="350"/>
      <c r="C12" s="351" t="s">
        <v>4</v>
      </c>
      <c r="D12" s="352" t="s">
        <v>4</v>
      </c>
      <c r="E12" s="352"/>
      <c r="F12" s="353" t="s">
        <v>124</v>
      </c>
      <c r="G12" s="354"/>
      <c r="H12" s="355" t="s">
        <v>4</v>
      </c>
      <c r="I12" s="356" t="s">
        <v>124</v>
      </c>
      <c r="J12" s="321"/>
      <c r="K12" s="321"/>
    </row>
    <row r="13" spans="1:11" ht="21.75" customHeight="1">
      <c r="A13" s="1534" t="s">
        <v>574</v>
      </c>
      <c r="B13" s="1535"/>
      <c r="C13" s="1536"/>
      <c r="D13" s="723">
        <v>3915586910.0400019</v>
      </c>
      <c r="E13" s="723"/>
      <c r="F13" s="723">
        <v>928994230.8299998</v>
      </c>
      <c r="G13" s="724">
        <v>846083318.21000004</v>
      </c>
      <c r="H13" s="723">
        <v>754674536.67999995</v>
      </c>
      <c r="I13" s="725">
        <v>174319694.15000001</v>
      </c>
      <c r="J13" s="321"/>
      <c r="K13" s="321"/>
    </row>
    <row r="14" spans="1:11" s="357" customFormat="1" ht="21.75" customHeight="1">
      <c r="A14" s="663" t="s">
        <v>350</v>
      </c>
      <c r="B14" s="664" t="s">
        <v>47</v>
      </c>
      <c r="C14" s="665" t="s">
        <v>351</v>
      </c>
      <c r="D14" s="712">
        <v>224747950.43000001</v>
      </c>
      <c r="E14" s="712"/>
      <c r="F14" s="717">
        <v>81977589.290000007</v>
      </c>
      <c r="G14" s="715">
        <v>0</v>
      </c>
      <c r="H14" s="716">
        <v>81265342.450000003</v>
      </c>
      <c r="I14" s="717">
        <v>712246.84</v>
      </c>
      <c r="J14" s="321"/>
      <c r="K14" s="666"/>
    </row>
    <row r="15" spans="1:11" s="357" customFormat="1" ht="21.75" customHeight="1">
      <c r="A15" s="663" t="s">
        <v>352</v>
      </c>
      <c r="B15" s="664" t="s">
        <v>47</v>
      </c>
      <c r="C15" s="665" t="s">
        <v>353</v>
      </c>
      <c r="D15" s="712">
        <v>5631.67</v>
      </c>
      <c r="E15" s="712"/>
      <c r="F15" s="717">
        <v>0</v>
      </c>
      <c r="G15" s="715">
        <v>0</v>
      </c>
      <c r="H15" s="716">
        <v>0</v>
      </c>
      <c r="I15" s="717">
        <v>0</v>
      </c>
      <c r="J15" s="321"/>
      <c r="K15" s="667"/>
    </row>
    <row r="16" spans="1:11" s="357" customFormat="1" ht="21.75" customHeight="1">
      <c r="A16" s="668" t="s">
        <v>354</v>
      </c>
      <c r="B16" s="664" t="s">
        <v>47</v>
      </c>
      <c r="C16" s="669" t="s">
        <v>355</v>
      </c>
      <c r="D16" s="712">
        <v>519624.94000000006</v>
      </c>
      <c r="E16" s="712"/>
      <c r="F16" s="717">
        <v>0</v>
      </c>
      <c r="G16" s="715">
        <v>0</v>
      </c>
      <c r="H16" s="716">
        <v>0</v>
      </c>
      <c r="I16" s="717">
        <v>0</v>
      </c>
      <c r="J16" s="321"/>
      <c r="K16" s="667"/>
    </row>
    <row r="17" spans="1:11" s="357" customFormat="1" ht="21.75" hidden="1" customHeight="1">
      <c r="A17" s="670" t="s">
        <v>356</v>
      </c>
      <c r="B17" s="664" t="s">
        <v>47</v>
      </c>
      <c r="C17" s="669" t="s">
        <v>357</v>
      </c>
      <c r="D17" s="712">
        <v>0</v>
      </c>
      <c r="E17" s="712"/>
      <c r="F17" s="717">
        <v>0</v>
      </c>
      <c r="G17" s="715">
        <v>0</v>
      </c>
      <c r="H17" s="716">
        <v>0</v>
      </c>
      <c r="I17" s="717">
        <v>0</v>
      </c>
      <c r="J17" s="321"/>
      <c r="K17" s="667"/>
    </row>
    <row r="18" spans="1:11" s="357" customFormat="1" ht="21.75" customHeight="1">
      <c r="A18" s="668" t="s">
        <v>358</v>
      </c>
      <c r="B18" s="664" t="s">
        <v>47</v>
      </c>
      <c r="C18" s="669" t="s">
        <v>359</v>
      </c>
      <c r="D18" s="712">
        <v>3658419.2800000003</v>
      </c>
      <c r="E18" s="712"/>
      <c r="F18" s="717">
        <v>0</v>
      </c>
      <c r="G18" s="715">
        <v>0</v>
      </c>
      <c r="H18" s="716">
        <v>0</v>
      </c>
      <c r="I18" s="717">
        <v>0</v>
      </c>
      <c r="J18" s="321"/>
      <c r="K18" s="667"/>
    </row>
    <row r="19" spans="1:11" s="808" customFormat="1" ht="36.75" hidden="1" customHeight="1">
      <c r="A19" s="798" t="s">
        <v>360</v>
      </c>
      <c r="B19" s="797" t="s">
        <v>47</v>
      </c>
      <c r="C19" s="809" t="s">
        <v>722</v>
      </c>
      <c r="D19" s="712">
        <v>0</v>
      </c>
      <c r="E19" s="712"/>
      <c r="F19" s="717">
        <v>0</v>
      </c>
      <c r="G19" s="715">
        <v>0</v>
      </c>
      <c r="H19" s="716">
        <v>0</v>
      </c>
      <c r="I19" s="717">
        <v>0</v>
      </c>
      <c r="J19" s="806"/>
      <c r="K19" s="807"/>
    </row>
    <row r="20" spans="1:11" s="808" customFormat="1" ht="21.75" customHeight="1">
      <c r="A20" s="668" t="s">
        <v>363</v>
      </c>
      <c r="B20" s="664" t="s">
        <v>47</v>
      </c>
      <c r="C20" s="665" t="s">
        <v>364</v>
      </c>
      <c r="D20" s="712">
        <v>1362670.0999999999</v>
      </c>
      <c r="E20" s="712"/>
      <c r="F20" s="717">
        <v>0</v>
      </c>
      <c r="G20" s="715">
        <v>0</v>
      </c>
      <c r="H20" s="716">
        <v>0</v>
      </c>
      <c r="I20" s="717">
        <v>0</v>
      </c>
      <c r="J20" s="806"/>
      <c r="K20" s="807"/>
    </row>
    <row r="21" spans="1:11" s="357" customFormat="1" ht="21.75" customHeight="1">
      <c r="A21" s="668" t="s">
        <v>365</v>
      </c>
      <c r="B21" s="664" t="s">
        <v>47</v>
      </c>
      <c r="C21" s="665" t="s">
        <v>366</v>
      </c>
      <c r="D21" s="712">
        <v>933345.96</v>
      </c>
      <c r="E21" s="712"/>
      <c r="F21" s="717">
        <v>0</v>
      </c>
      <c r="G21" s="715">
        <v>0</v>
      </c>
      <c r="H21" s="716">
        <v>0</v>
      </c>
      <c r="I21" s="717">
        <v>0</v>
      </c>
      <c r="J21" s="321"/>
      <c r="K21" s="667"/>
    </row>
    <row r="22" spans="1:11" s="357" customFormat="1" ht="21.75" customHeight="1">
      <c r="A22" s="668" t="s">
        <v>367</v>
      </c>
      <c r="B22" s="664" t="s">
        <v>47</v>
      </c>
      <c r="C22" s="665" t="s">
        <v>368</v>
      </c>
      <c r="D22" s="712">
        <v>197616409.89999986</v>
      </c>
      <c r="E22" s="712"/>
      <c r="F22" s="717">
        <v>16155</v>
      </c>
      <c r="G22" s="715">
        <v>697</v>
      </c>
      <c r="H22" s="716">
        <v>16155</v>
      </c>
      <c r="I22" s="717">
        <v>0</v>
      </c>
      <c r="J22" s="321"/>
      <c r="K22" s="667"/>
    </row>
    <row r="23" spans="1:11" s="357" customFormat="1" ht="21.75" customHeight="1">
      <c r="A23" s="668" t="s">
        <v>369</v>
      </c>
      <c r="B23" s="664" t="s">
        <v>47</v>
      </c>
      <c r="C23" s="665" t="s">
        <v>132</v>
      </c>
      <c r="D23" s="712">
        <v>116144.49</v>
      </c>
      <c r="E23" s="712"/>
      <c r="F23" s="717">
        <v>0</v>
      </c>
      <c r="G23" s="715">
        <v>0</v>
      </c>
      <c r="H23" s="716">
        <v>0</v>
      </c>
      <c r="I23" s="717">
        <v>0</v>
      </c>
      <c r="J23" s="321"/>
      <c r="K23" s="667"/>
    </row>
    <row r="24" spans="1:11" s="357" customFormat="1" ht="21.75" customHeight="1">
      <c r="A24" s="668" t="s">
        <v>370</v>
      </c>
      <c r="B24" s="664" t="s">
        <v>47</v>
      </c>
      <c r="C24" s="665" t="s">
        <v>575</v>
      </c>
      <c r="D24" s="712">
        <v>8437111.3100000005</v>
      </c>
      <c r="E24" s="712"/>
      <c r="F24" s="717">
        <v>0</v>
      </c>
      <c r="G24" s="715">
        <v>0</v>
      </c>
      <c r="H24" s="716">
        <v>0</v>
      </c>
      <c r="I24" s="717">
        <v>0</v>
      </c>
      <c r="J24" s="321"/>
      <c r="K24" s="667"/>
    </row>
    <row r="25" spans="1:11" s="357" customFormat="1" ht="21.75" customHeight="1">
      <c r="A25" s="668" t="s">
        <v>372</v>
      </c>
      <c r="B25" s="664" t="s">
        <v>47</v>
      </c>
      <c r="C25" s="669" t="s">
        <v>373</v>
      </c>
      <c r="D25" s="712">
        <v>1478826.7199999995</v>
      </c>
      <c r="E25" s="712"/>
      <c r="F25" s="717">
        <v>1097</v>
      </c>
      <c r="G25" s="715">
        <v>0</v>
      </c>
      <c r="H25" s="716">
        <v>1097</v>
      </c>
      <c r="I25" s="717">
        <v>0</v>
      </c>
      <c r="J25" s="321"/>
      <c r="K25" s="667"/>
    </row>
    <row r="26" spans="1:11" ht="21.75" customHeight="1">
      <c r="A26" s="668" t="s">
        <v>374</v>
      </c>
      <c r="B26" s="664" t="s">
        <v>47</v>
      </c>
      <c r="C26" s="669" t="s">
        <v>375</v>
      </c>
      <c r="D26" s="712">
        <v>23179.98</v>
      </c>
      <c r="E26" s="712"/>
      <c r="F26" s="717">
        <v>0</v>
      </c>
      <c r="G26" s="715">
        <v>0</v>
      </c>
      <c r="H26" s="716">
        <v>0</v>
      </c>
      <c r="I26" s="717">
        <v>0</v>
      </c>
      <c r="J26" s="321"/>
      <c r="K26" s="667"/>
    </row>
    <row r="27" spans="1:11" s="357" customFormat="1" ht="21.75" customHeight="1">
      <c r="A27" s="668" t="s">
        <v>376</v>
      </c>
      <c r="B27" s="664" t="s">
        <v>47</v>
      </c>
      <c r="C27" s="669" t="s">
        <v>710</v>
      </c>
      <c r="D27" s="712">
        <v>12068215.109999999</v>
      </c>
      <c r="E27" s="712"/>
      <c r="F27" s="717">
        <v>0</v>
      </c>
      <c r="G27" s="715">
        <v>0</v>
      </c>
      <c r="H27" s="716">
        <v>0</v>
      </c>
      <c r="I27" s="717">
        <v>0</v>
      </c>
      <c r="J27" s="321"/>
      <c r="K27" s="667"/>
    </row>
    <row r="28" spans="1:11" s="358" customFormat="1" ht="21.75" customHeight="1">
      <c r="A28" s="668" t="s">
        <v>377</v>
      </c>
      <c r="B28" s="664" t="s">
        <v>47</v>
      </c>
      <c r="C28" s="665" t="s">
        <v>576</v>
      </c>
      <c r="D28" s="712">
        <v>1299354301.1300018</v>
      </c>
      <c r="E28" s="712"/>
      <c r="F28" s="717">
        <v>846666490.68999994</v>
      </c>
      <c r="G28" s="715">
        <v>846080071.26999998</v>
      </c>
      <c r="H28" s="716">
        <v>673059355.92999995</v>
      </c>
      <c r="I28" s="717">
        <v>173607134.75999999</v>
      </c>
      <c r="J28" s="321"/>
      <c r="K28" s="667"/>
    </row>
    <row r="29" spans="1:11" s="362" customFormat="1" ht="30" customHeight="1">
      <c r="A29" s="359" t="s">
        <v>378</v>
      </c>
      <c r="B29" s="360" t="s">
        <v>47</v>
      </c>
      <c r="C29" s="361" t="s">
        <v>577</v>
      </c>
      <c r="D29" s="712">
        <v>43049877.76000002</v>
      </c>
      <c r="E29" s="712"/>
      <c r="F29" s="717">
        <v>0</v>
      </c>
      <c r="G29" s="715">
        <v>0</v>
      </c>
      <c r="H29" s="716">
        <v>0</v>
      </c>
      <c r="I29" s="717">
        <v>0</v>
      </c>
      <c r="J29" s="321"/>
      <c r="K29" s="671"/>
    </row>
    <row r="30" spans="1:11" s="362" customFormat="1" ht="21.75" customHeight="1">
      <c r="A30" s="668" t="s">
        <v>383</v>
      </c>
      <c r="B30" s="664" t="s">
        <v>47</v>
      </c>
      <c r="C30" s="665" t="s">
        <v>113</v>
      </c>
      <c r="D30" s="712">
        <v>1095134080.0800002</v>
      </c>
      <c r="E30" s="712"/>
      <c r="F30" s="717">
        <v>0</v>
      </c>
      <c r="G30" s="715">
        <v>0</v>
      </c>
      <c r="H30" s="716">
        <v>0</v>
      </c>
      <c r="I30" s="717">
        <v>0</v>
      </c>
      <c r="J30" s="321"/>
      <c r="K30" s="667"/>
    </row>
    <row r="31" spans="1:11" s="362" customFormat="1" ht="21.75" customHeight="1">
      <c r="A31" s="668" t="s">
        <v>384</v>
      </c>
      <c r="B31" s="664" t="s">
        <v>47</v>
      </c>
      <c r="C31" s="665" t="s">
        <v>578</v>
      </c>
      <c r="D31" s="712">
        <v>273877511.60000008</v>
      </c>
      <c r="E31" s="712"/>
      <c r="F31" s="717">
        <v>0</v>
      </c>
      <c r="G31" s="715">
        <v>0</v>
      </c>
      <c r="H31" s="716">
        <v>0</v>
      </c>
      <c r="I31" s="717">
        <v>0</v>
      </c>
      <c r="J31" s="321"/>
      <c r="K31" s="667"/>
    </row>
    <row r="32" spans="1:11" s="362" customFormat="1" ht="21.75" customHeight="1">
      <c r="A32" s="668" t="s">
        <v>387</v>
      </c>
      <c r="B32" s="664" t="s">
        <v>47</v>
      </c>
      <c r="C32" s="665" t="s">
        <v>579</v>
      </c>
      <c r="D32" s="712">
        <v>251045187.14999989</v>
      </c>
      <c r="E32" s="712"/>
      <c r="F32" s="717">
        <v>2447</v>
      </c>
      <c r="G32" s="715">
        <v>2447</v>
      </c>
      <c r="H32" s="716">
        <v>2447</v>
      </c>
      <c r="I32" s="717">
        <v>0</v>
      </c>
      <c r="J32" s="321"/>
      <c r="K32" s="667"/>
    </row>
    <row r="33" spans="1:11" s="362" customFormat="1" ht="21.75" customHeight="1">
      <c r="A33" s="668" t="s">
        <v>390</v>
      </c>
      <c r="B33" s="664" t="s">
        <v>47</v>
      </c>
      <c r="C33" s="665" t="s">
        <v>580</v>
      </c>
      <c r="D33" s="712">
        <v>235919412.80999997</v>
      </c>
      <c r="E33" s="712"/>
      <c r="F33" s="717">
        <v>281793.42</v>
      </c>
      <c r="G33" s="715">
        <v>102.94</v>
      </c>
      <c r="H33" s="716">
        <v>281480.87</v>
      </c>
      <c r="I33" s="717">
        <v>312.54999999999995</v>
      </c>
      <c r="J33" s="321"/>
      <c r="K33" s="667"/>
    </row>
    <row r="34" spans="1:11" s="357" customFormat="1" ht="53.25" hidden="1" customHeight="1">
      <c r="A34" s="359" t="s">
        <v>392</v>
      </c>
      <c r="B34" s="360" t="s">
        <v>47</v>
      </c>
      <c r="C34" s="363" t="s">
        <v>581</v>
      </c>
      <c r="D34" s="712">
        <v>0</v>
      </c>
      <c r="E34" s="712"/>
      <c r="F34" s="717">
        <v>0</v>
      </c>
      <c r="G34" s="715">
        <v>0</v>
      </c>
      <c r="H34" s="716">
        <v>0</v>
      </c>
      <c r="I34" s="717">
        <v>0</v>
      </c>
      <c r="J34" s="321"/>
      <c r="K34" s="671"/>
    </row>
    <row r="35" spans="1:11" s="357" customFormat="1" ht="21.75" hidden="1" customHeight="1">
      <c r="A35" s="668" t="s">
        <v>400</v>
      </c>
      <c r="B35" s="664" t="s">
        <v>47</v>
      </c>
      <c r="C35" s="665" t="s">
        <v>401</v>
      </c>
      <c r="D35" s="712">
        <v>0</v>
      </c>
      <c r="E35" s="712"/>
      <c r="F35" s="717">
        <v>0</v>
      </c>
      <c r="G35" s="715">
        <v>0</v>
      </c>
      <c r="H35" s="716">
        <v>0</v>
      </c>
      <c r="I35" s="717">
        <v>0</v>
      </c>
      <c r="J35" s="321"/>
      <c r="K35" s="667"/>
    </row>
    <row r="36" spans="1:11" s="357" customFormat="1" ht="21.75" customHeight="1">
      <c r="A36" s="668" t="s">
        <v>402</v>
      </c>
      <c r="B36" s="664" t="s">
        <v>47</v>
      </c>
      <c r="C36" s="669" t="s">
        <v>115</v>
      </c>
      <c r="D36" s="712">
        <v>35697581.519999966</v>
      </c>
      <c r="E36" s="712"/>
      <c r="F36" s="717">
        <v>0</v>
      </c>
      <c r="G36" s="715">
        <v>0</v>
      </c>
      <c r="H36" s="716">
        <v>0</v>
      </c>
      <c r="I36" s="717">
        <v>0</v>
      </c>
      <c r="J36" s="321"/>
      <c r="K36" s="667"/>
    </row>
    <row r="37" spans="1:11" s="357" customFormat="1" ht="21.75" customHeight="1">
      <c r="A37" s="668" t="s">
        <v>403</v>
      </c>
      <c r="B37" s="664" t="s">
        <v>47</v>
      </c>
      <c r="C37" s="665" t="s">
        <v>404</v>
      </c>
      <c r="D37" s="712">
        <v>104117092.8200001</v>
      </c>
      <c r="E37" s="712"/>
      <c r="F37" s="717">
        <v>48658.429999999993</v>
      </c>
      <c r="G37" s="715">
        <v>0</v>
      </c>
      <c r="H37" s="716">
        <v>48658.429999999993</v>
      </c>
      <c r="I37" s="717">
        <v>0</v>
      </c>
      <c r="J37" s="321"/>
      <c r="K37" s="667"/>
    </row>
    <row r="38" spans="1:11" s="357" customFormat="1" ht="21.75" customHeight="1">
      <c r="A38" s="668" t="s">
        <v>405</v>
      </c>
      <c r="B38" s="664" t="s">
        <v>47</v>
      </c>
      <c r="C38" s="665" t="s">
        <v>406</v>
      </c>
      <c r="D38" s="712">
        <v>3656898.59</v>
      </c>
      <c r="E38" s="712"/>
      <c r="F38" s="717">
        <v>0</v>
      </c>
      <c r="G38" s="715">
        <v>0</v>
      </c>
      <c r="H38" s="716">
        <v>0</v>
      </c>
      <c r="I38" s="717">
        <v>0</v>
      </c>
      <c r="J38" s="321"/>
      <c r="K38" s="667"/>
    </row>
    <row r="39" spans="1:11" s="357" customFormat="1" ht="21.75" customHeight="1">
      <c r="A39" s="668" t="s">
        <v>407</v>
      </c>
      <c r="B39" s="664" t="s">
        <v>47</v>
      </c>
      <c r="C39" s="665" t="s">
        <v>582</v>
      </c>
      <c r="D39" s="712">
        <v>1804723.2299999993</v>
      </c>
      <c r="E39" s="712"/>
      <c r="F39" s="717">
        <v>0</v>
      </c>
      <c r="G39" s="715">
        <v>0</v>
      </c>
      <c r="H39" s="716">
        <v>0</v>
      </c>
      <c r="I39" s="717">
        <v>0</v>
      </c>
      <c r="J39" s="321"/>
      <c r="K39" s="667"/>
    </row>
    <row r="40" spans="1:11" s="357" customFormat="1" ht="21.75" customHeight="1">
      <c r="A40" s="668" t="s">
        <v>410</v>
      </c>
      <c r="B40" s="664" t="s">
        <v>47</v>
      </c>
      <c r="C40" s="669" t="s">
        <v>583</v>
      </c>
      <c r="D40" s="712">
        <v>2591312.7599999998</v>
      </c>
      <c r="E40" s="712"/>
      <c r="F40" s="717">
        <v>0</v>
      </c>
      <c r="G40" s="715">
        <v>0</v>
      </c>
      <c r="H40" s="716">
        <v>0</v>
      </c>
      <c r="I40" s="717">
        <v>0</v>
      </c>
      <c r="J40" s="321"/>
      <c r="K40" s="667"/>
    </row>
    <row r="41" spans="1:11" s="357" customFormat="1" ht="21.75" customHeight="1">
      <c r="A41" s="668" t="s">
        <v>426</v>
      </c>
      <c r="B41" s="778" t="s">
        <v>47</v>
      </c>
      <c r="C41" s="672" t="s">
        <v>178</v>
      </c>
      <c r="D41" s="718">
        <v>932848.38</v>
      </c>
      <c r="E41" s="726"/>
      <c r="F41" s="717">
        <v>0</v>
      </c>
      <c r="G41" s="715">
        <v>0</v>
      </c>
      <c r="H41" s="716">
        <v>0</v>
      </c>
      <c r="I41" s="717">
        <v>0</v>
      </c>
      <c r="J41" s="321"/>
    </row>
    <row r="42" spans="1:11" s="357" customFormat="1" ht="21.75" customHeight="1">
      <c r="A42" s="668" t="s">
        <v>413</v>
      </c>
      <c r="B42" s="664" t="s">
        <v>47</v>
      </c>
      <c r="C42" s="665" t="s">
        <v>584</v>
      </c>
      <c r="D42" s="712">
        <v>105371446.83999999</v>
      </c>
      <c r="E42" s="712"/>
      <c r="F42" s="717">
        <v>0</v>
      </c>
      <c r="G42" s="715">
        <v>0</v>
      </c>
      <c r="H42" s="716">
        <v>0</v>
      </c>
      <c r="I42" s="717">
        <v>0</v>
      </c>
      <c r="J42" s="321"/>
      <c r="K42" s="734"/>
    </row>
    <row r="43" spans="1:11" s="357" customFormat="1" ht="21.75" customHeight="1">
      <c r="A43" s="668" t="s">
        <v>416</v>
      </c>
      <c r="B43" s="664" t="s">
        <v>47</v>
      </c>
      <c r="C43" s="665" t="s">
        <v>585</v>
      </c>
      <c r="D43" s="712">
        <v>10867243.240000002</v>
      </c>
      <c r="E43" s="712"/>
      <c r="F43" s="717">
        <v>0</v>
      </c>
      <c r="G43" s="715">
        <v>0</v>
      </c>
      <c r="H43" s="716">
        <v>0</v>
      </c>
      <c r="I43" s="717">
        <v>0</v>
      </c>
      <c r="J43" s="321"/>
      <c r="K43" s="734"/>
    </row>
    <row r="44" spans="1:11" s="357" customFormat="1" ht="32.25" hidden="1" customHeight="1">
      <c r="A44" s="359" t="s">
        <v>419</v>
      </c>
      <c r="B44" s="360" t="s">
        <v>47</v>
      </c>
      <c r="C44" s="673" t="s">
        <v>586</v>
      </c>
      <c r="D44" s="712">
        <v>0</v>
      </c>
      <c r="E44" s="712"/>
      <c r="F44" s="717">
        <v>0</v>
      </c>
      <c r="G44" s="715">
        <v>0</v>
      </c>
      <c r="H44" s="716">
        <v>0</v>
      </c>
      <c r="I44" s="717">
        <v>0</v>
      </c>
      <c r="J44" s="321"/>
      <c r="K44" s="735"/>
    </row>
    <row r="45" spans="1:11" s="357" customFormat="1" ht="21.75" customHeight="1" thickBot="1">
      <c r="A45" s="668" t="s">
        <v>424</v>
      </c>
      <c r="B45" s="664" t="s">
        <v>47</v>
      </c>
      <c r="C45" s="665" t="s">
        <v>425</v>
      </c>
      <c r="D45" s="712">
        <v>1199862.24</v>
      </c>
      <c r="E45" s="712"/>
      <c r="F45" s="717">
        <v>0</v>
      </c>
      <c r="G45" s="715">
        <v>0</v>
      </c>
      <c r="H45" s="716">
        <v>0</v>
      </c>
      <c r="I45" s="717">
        <v>0</v>
      </c>
      <c r="J45" s="321"/>
      <c r="K45" s="734"/>
    </row>
    <row r="46" spans="1:11" s="357" customFormat="1" ht="24.75" customHeight="1" thickTop="1">
      <c r="A46" s="364" t="s">
        <v>587</v>
      </c>
      <c r="B46" s="674"/>
      <c r="C46" s="675"/>
      <c r="D46" s="727"/>
      <c r="E46" s="728"/>
      <c r="F46" s="729"/>
      <c r="G46" s="730"/>
      <c r="H46" s="731"/>
      <c r="I46" s="729"/>
      <c r="J46" s="321"/>
      <c r="K46" s="736"/>
    </row>
    <row r="47" spans="1:11" s="362" customFormat="1" ht="29.25" customHeight="1">
      <c r="A47" s="365" t="s">
        <v>398</v>
      </c>
      <c r="B47" s="366" t="s">
        <v>47</v>
      </c>
      <c r="C47" s="367" t="s">
        <v>399</v>
      </c>
      <c r="D47" s="732">
        <v>14764769942</v>
      </c>
      <c r="E47" s="733" t="s">
        <v>709</v>
      </c>
      <c r="F47" s="717">
        <v>0</v>
      </c>
      <c r="G47" s="721">
        <v>0</v>
      </c>
      <c r="H47" s="1003">
        <v>0</v>
      </c>
      <c r="I47" s="722">
        <v>0</v>
      </c>
      <c r="J47" s="321"/>
      <c r="K47" s="737"/>
    </row>
    <row r="48" spans="1:11" s="362" customFormat="1" ht="9.75" customHeight="1">
      <c r="F48" s="711"/>
      <c r="J48" s="321"/>
      <c r="K48" s="738"/>
    </row>
    <row r="49" spans="1:11" s="1081" customFormat="1" ht="15.75" customHeight="1">
      <c r="A49" s="309"/>
      <c r="B49" s="676" t="s">
        <v>709</v>
      </c>
      <c r="C49" s="1090" t="s">
        <v>564</v>
      </c>
      <c r="D49" s="1078"/>
      <c r="E49" s="1078"/>
      <c r="F49" s="1078"/>
      <c r="G49" s="1078"/>
      <c r="H49" s="1078"/>
      <c r="I49" s="1078"/>
      <c r="J49" s="1079"/>
      <c r="K49" s="1080"/>
    </row>
    <row r="50" spans="1:11" s="370" customFormat="1" ht="15.75">
      <c r="A50" s="703" t="s">
        <v>776</v>
      </c>
      <c r="B50" s="677"/>
      <c r="D50" s="368"/>
      <c r="E50" s="368"/>
      <c r="F50" s="368"/>
      <c r="G50" s="368"/>
      <c r="H50" s="368"/>
      <c r="I50" s="368"/>
      <c r="J50" s="369"/>
    </row>
    <row r="51" spans="1:11" s="1019" customFormat="1" ht="15.75">
      <c r="A51" s="703" t="s">
        <v>764</v>
      </c>
      <c r="B51" s="677"/>
      <c r="C51" s="677"/>
      <c r="D51" s="1082"/>
      <c r="E51" s="1082"/>
      <c r="F51" s="1082"/>
      <c r="G51" s="1082"/>
      <c r="H51" s="1082"/>
      <c r="I51" s="1082"/>
      <c r="J51" s="1083"/>
    </row>
    <row r="52" spans="1:11" s="1019" customFormat="1" ht="15.75">
      <c r="A52" s="703" t="s">
        <v>771</v>
      </c>
      <c r="B52" s="677"/>
      <c r="C52" s="677"/>
      <c r="D52" s="1082"/>
      <c r="E52" s="1082"/>
      <c r="F52" s="1082"/>
      <c r="G52" s="1082"/>
      <c r="H52" s="1082"/>
      <c r="I52" s="1082"/>
      <c r="J52" s="1083"/>
    </row>
    <row r="53" spans="1:11" s="362" customFormat="1" ht="15.75" customHeight="1">
      <c r="A53" s="309"/>
      <c r="B53" s="676"/>
      <c r="C53" s="309"/>
      <c r="D53" s="309"/>
      <c r="E53" s="309"/>
      <c r="F53" s="309"/>
      <c r="G53" s="309"/>
      <c r="H53" s="309"/>
      <c r="I53" s="309"/>
      <c r="J53" s="321"/>
      <c r="K53" s="321"/>
    </row>
    <row r="54" spans="1:11" s="370" customFormat="1" ht="15.75">
      <c r="A54" s="703"/>
      <c r="B54" s="677"/>
      <c r="C54" s="677"/>
      <c r="D54" s="368"/>
      <c r="E54" s="368"/>
      <c r="F54" s="368"/>
      <c r="G54" s="368"/>
      <c r="H54" s="368"/>
      <c r="I54" s="368"/>
      <c r="J54" s="369"/>
    </row>
    <row r="55" spans="1:11" s="370" customFormat="1" ht="15.75">
      <c r="A55" s="703"/>
      <c r="B55" s="677"/>
      <c r="C55" s="677"/>
      <c r="D55" s="368"/>
      <c r="E55" s="368"/>
      <c r="F55" s="368"/>
      <c r="G55" s="368"/>
      <c r="H55" s="368"/>
      <c r="I55" s="368"/>
      <c r="J55" s="369"/>
    </row>
    <row r="56" spans="1:11">
      <c r="J56" s="321"/>
    </row>
    <row r="57" spans="1:11" ht="15.75">
      <c r="C57" s="677"/>
      <c r="J57" s="321"/>
    </row>
    <row r="58" spans="1:11">
      <c r="J58" s="321"/>
    </row>
    <row r="59" spans="1:11">
      <c r="J59" s="321"/>
    </row>
    <row r="60" spans="1:11">
      <c r="J60" s="321"/>
    </row>
    <row r="61" spans="1:11">
      <c r="J61" s="321"/>
    </row>
    <row r="62" spans="1:11">
      <c r="J62" s="321"/>
    </row>
    <row r="63" spans="1:11">
      <c r="J63" s="321"/>
    </row>
    <row r="64" spans="1:11">
      <c r="J64" s="321"/>
    </row>
    <row r="65" spans="10:10">
      <c r="J65" s="321"/>
    </row>
    <row r="66" spans="10:10">
      <c r="J66" s="321"/>
    </row>
    <row r="67" spans="10:10">
      <c r="J67" s="321"/>
    </row>
    <row r="68" spans="10:10">
      <c r="J68" s="321"/>
    </row>
    <row r="69" spans="10:10">
      <c r="J69" s="321"/>
    </row>
    <row r="70" spans="10:10">
      <c r="J70" s="321"/>
    </row>
    <row r="71" spans="10:10">
      <c r="J71" s="321"/>
    </row>
    <row r="72" spans="10:10">
      <c r="J72" s="321"/>
    </row>
    <row r="73" spans="10:10">
      <c r="J73" s="321"/>
    </row>
    <row r="74" spans="10:10">
      <c r="J74" s="321"/>
    </row>
    <row r="75" spans="10:10">
      <c r="J75" s="321" t="s">
        <v>4</v>
      </c>
    </row>
  </sheetData>
  <mergeCells count="7">
    <mergeCell ref="A13:C13"/>
    <mergeCell ref="A1:C1"/>
    <mergeCell ref="D5:G5"/>
    <mergeCell ref="H5:I5"/>
    <mergeCell ref="D6:G6"/>
    <mergeCell ref="H6:I6"/>
    <mergeCell ref="A11:C11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M143"/>
  <sheetViews>
    <sheetView showGridLines="0" zoomScale="70" zoomScaleNormal="70" workbookViewId="0">
      <selection activeCell="K23" sqref="K23"/>
    </sheetView>
  </sheetViews>
  <sheetFormatPr defaultColWidth="12.5703125" defaultRowHeight="15"/>
  <cols>
    <col min="1" max="1" width="67.7109375" style="374" customWidth="1"/>
    <col min="2" max="2" width="19.5703125" style="374" customWidth="1"/>
    <col min="3" max="3" width="2.5703125" style="374" customWidth="1"/>
    <col min="4" max="4" width="20.7109375" style="374" customWidth="1"/>
    <col min="5" max="5" width="21.5703125" style="374" customWidth="1"/>
    <col min="6" max="7" width="20.85546875" style="374" customWidth="1"/>
    <col min="8" max="8" width="4.7109375" style="374" customWidth="1"/>
    <col min="9" max="9" width="15" style="374" customWidth="1"/>
    <col min="10" max="10" width="25.42578125" style="374" customWidth="1"/>
    <col min="11" max="252" width="12.5703125" style="374"/>
    <col min="253" max="253" width="67.7109375" style="374" customWidth="1"/>
    <col min="254" max="254" width="19.5703125" style="374" customWidth="1"/>
    <col min="255" max="255" width="2.5703125" style="374" customWidth="1"/>
    <col min="256" max="256" width="20.7109375" style="374" customWidth="1"/>
    <col min="257" max="257" width="21.5703125" style="374" customWidth="1"/>
    <col min="258" max="259" width="20.85546875" style="374" customWidth="1"/>
    <col min="260" max="260" width="4.7109375" style="374" customWidth="1"/>
    <col min="261" max="261" width="6.5703125" style="374" customWidth="1"/>
    <col min="262" max="262" width="14.85546875" style="374" bestFit="1" customWidth="1"/>
    <col min="263" max="263" width="21.5703125" style="374" customWidth="1"/>
    <col min="264" max="264" width="19.5703125" style="374" customWidth="1"/>
    <col min="265" max="265" width="15" style="374" customWidth="1"/>
    <col min="266" max="266" width="25.42578125" style="374" customWidth="1"/>
    <col min="267" max="508" width="12.5703125" style="374"/>
    <col min="509" max="509" width="67.7109375" style="374" customWidth="1"/>
    <col min="510" max="510" width="19.5703125" style="374" customWidth="1"/>
    <col min="511" max="511" width="2.5703125" style="374" customWidth="1"/>
    <col min="512" max="512" width="20.7109375" style="374" customWidth="1"/>
    <col min="513" max="513" width="21.5703125" style="374" customWidth="1"/>
    <col min="514" max="515" width="20.85546875" style="374" customWidth="1"/>
    <col min="516" max="516" width="4.7109375" style="374" customWidth="1"/>
    <col min="517" max="517" width="6.5703125" style="374" customWidth="1"/>
    <col min="518" max="518" width="14.85546875" style="374" bestFit="1" customWidth="1"/>
    <col min="519" max="519" width="21.5703125" style="374" customWidth="1"/>
    <col min="520" max="520" width="19.5703125" style="374" customWidth="1"/>
    <col min="521" max="521" width="15" style="374" customWidth="1"/>
    <col min="522" max="522" width="25.42578125" style="374" customWidth="1"/>
    <col min="523" max="764" width="12.5703125" style="374"/>
    <col min="765" max="765" width="67.7109375" style="374" customWidth="1"/>
    <col min="766" max="766" width="19.5703125" style="374" customWidth="1"/>
    <col min="767" max="767" width="2.5703125" style="374" customWidth="1"/>
    <col min="768" max="768" width="20.7109375" style="374" customWidth="1"/>
    <col min="769" max="769" width="21.5703125" style="374" customWidth="1"/>
    <col min="770" max="771" width="20.85546875" style="374" customWidth="1"/>
    <col min="772" max="772" width="4.7109375" style="374" customWidth="1"/>
    <col min="773" max="773" width="6.5703125" style="374" customWidth="1"/>
    <col min="774" max="774" width="14.85546875" style="374" bestFit="1" customWidth="1"/>
    <col min="775" max="775" width="21.5703125" style="374" customWidth="1"/>
    <col min="776" max="776" width="19.5703125" style="374" customWidth="1"/>
    <col min="777" max="777" width="15" style="374" customWidth="1"/>
    <col min="778" max="778" width="25.42578125" style="374" customWidth="1"/>
    <col min="779" max="1020" width="12.5703125" style="374"/>
    <col min="1021" max="1021" width="67.7109375" style="374" customWidth="1"/>
    <col min="1022" max="1022" width="19.5703125" style="374" customWidth="1"/>
    <col min="1023" max="1023" width="2.5703125" style="374" customWidth="1"/>
    <col min="1024" max="1024" width="20.7109375" style="374" customWidth="1"/>
    <col min="1025" max="1025" width="21.5703125" style="374" customWidth="1"/>
    <col min="1026" max="1027" width="20.85546875" style="374" customWidth="1"/>
    <col min="1028" max="1028" width="4.7109375" style="374" customWidth="1"/>
    <col min="1029" max="1029" width="6.5703125" style="374" customWidth="1"/>
    <col min="1030" max="1030" width="14.85546875" style="374" bestFit="1" customWidth="1"/>
    <col min="1031" max="1031" width="21.5703125" style="374" customWidth="1"/>
    <col min="1032" max="1032" width="19.5703125" style="374" customWidth="1"/>
    <col min="1033" max="1033" width="15" style="374" customWidth="1"/>
    <col min="1034" max="1034" width="25.42578125" style="374" customWidth="1"/>
    <col min="1035" max="1276" width="12.5703125" style="374"/>
    <col min="1277" max="1277" width="67.7109375" style="374" customWidth="1"/>
    <col min="1278" max="1278" width="19.5703125" style="374" customWidth="1"/>
    <col min="1279" max="1279" width="2.5703125" style="374" customWidth="1"/>
    <col min="1280" max="1280" width="20.7109375" style="374" customWidth="1"/>
    <col min="1281" max="1281" width="21.5703125" style="374" customWidth="1"/>
    <col min="1282" max="1283" width="20.85546875" style="374" customWidth="1"/>
    <col min="1284" max="1284" width="4.7109375" style="374" customWidth="1"/>
    <col min="1285" max="1285" width="6.5703125" style="374" customWidth="1"/>
    <col min="1286" max="1286" width="14.85546875" style="374" bestFit="1" customWidth="1"/>
    <col min="1287" max="1287" width="21.5703125" style="374" customWidth="1"/>
    <col min="1288" max="1288" width="19.5703125" style="374" customWidth="1"/>
    <col min="1289" max="1289" width="15" style="374" customWidth="1"/>
    <col min="1290" max="1290" width="25.42578125" style="374" customWidth="1"/>
    <col min="1291" max="1532" width="12.5703125" style="374"/>
    <col min="1533" max="1533" width="67.7109375" style="374" customWidth="1"/>
    <col min="1534" max="1534" width="19.5703125" style="374" customWidth="1"/>
    <col min="1535" max="1535" width="2.5703125" style="374" customWidth="1"/>
    <col min="1536" max="1536" width="20.7109375" style="374" customWidth="1"/>
    <col min="1537" max="1537" width="21.5703125" style="374" customWidth="1"/>
    <col min="1538" max="1539" width="20.85546875" style="374" customWidth="1"/>
    <col min="1540" max="1540" width="4.7109375" style="374" customWidth="1"/>
    <col min="1541" max="1541" width="6.5703125" style="374" customWidth="1"/>
    <col min="1542" max="1542" width="14.85546875" style="374" bestFit="1" customWidth="1"/>
    <col min="1543" max="1543" width="21.5703125" style="374" customWidth="1"/>
    <col min="1544" max="1544" width="19.5703125" style="374" customWidth="1"/>
    <col min="1545" max="1545" width="15" style="374" customWidth="1"/>
    <col min="1546" max="1546" width="25.42578125" style="374" customWidth="1"/>
    <col min="1547" max="1788" width="12.5703125" style="374"/>
    <col min="1789" max="1789" width="67.7109375" style="374" customWidth="1"/>
    <col min="1790" max="1790" width="19.5703125" style="374" customWidth="1"/>
    <col min="1791" max="1791" width="2.5703125" style="374" customWidth="1"/>
    <col min="1792" max="1792" width="20.7109375" style="374" customWidth="1"/>
    <col min="1793" max="1793" width="21.5703125" style="374" customWidth="1"/>
    <col min="1794" max="1795" width="20.85546875" style="374" customWidth="1"/>
    <col min="1796" max="1796" width="4.7109375" style="374" customWidth="1"/>
    <col min="1797" max="1797" width="6.5703125" style="374" customWidth="1"/>
    <col min="1798" max="1798" width="14.85546875" style="374" bestFit="1" customWidth="1"/>
    <col min="1799" max="1799" width="21.5703125" style="374" customWidth="1"/>
    <col min="1800" max="1800" width="19.5703125" style="374" customWidth="1"/>
    <col min="1801" max="1801" width="15" style="374" customWidth="1"/>
    <col min="1802" max="1802" width="25.42578125" style="374" customWidth="1"/>
    <col min="1803" max="2044" width="12.5703125" style="374"/>
    <col min="2045" max="2045" width="67.7109375" style="374" customWidth="1"/>
    <col min="2046" max="2046" width="19.5703125" style="374" customWidth="1"/>
    <col min="2047" max="2047" width="2.5703125" style="374" customWidth="1"/>
    <col min="2048" max="2048" width="20.7109375" style="374" customWidth="1"/>
    <col min="2049" max="2049" width="21.5703125" style="374" customWidth="1"/>
    <col min="2050" max="2051" width="20.85546875" style="374" customWidth="1"/>
    <col min="2052" max="2052" width="4.7109375" style="374" customWidth="1"/>
    <col min="2053" max="2053" width="6.5703125" style="374" customWidth="1"/>
    <col min="2054" max="2054" width="14.85546875" style="374" bestFit="1" customWidth="1"/>
    <col min="2055" max="2055" width="21.5703125" style="374" customWidth="1"/>
    <col min="2056" max="2056" width="19.5703125" style="374" customWidth="1"/>
    <col min="2057" max="2057" width="15" style="374" customWidth="1"/>
    <col min="2058" max="2058" width="25.42578125" style="374" customWidth="1"/>
    <col min="2059" max="2300" width="12.5703125" style="374"/>
    <col min="2301" max="2301" width="67.7109375" style="374" customWidth="1"/>
    <col min="2302" max="2302" width="19.5703125" style="374" customWidth="1"/>
    <col min="2303" max="2303" width="2.5703125" style="374" customWidth="1"/>
    <col min="2304" max="2304" width="20.7109375" style="374" customWidth="1"/>
    <col min="2305" max="2305" width="21.5703125" style="374" customWidth="1"/>
    <col min="2306" max="2307" width="20.85546875" style="374" customWidth="1"/>
    <col min="2308" max="2308" width="4.7109375" style="374" customWidth="1"/>
    <col min="2309" max="2309" width="6.5703125" style="374" customWidth="1"/>
    <col min="2310" max="2310" width="14.85546875" style="374" bestFit="1" customWidth="1"/>
    <col min="2311" max="2311" width="21.5703125" style="374" customWidth="1"/>
    <col min="2312" max="2312" width="19.5703125" style="374" customWidth="1"/>
    <col min="2313" max="2313" width="15" style="374" customWidth="1"/>
    <col min="2314" max="2314" width="25.42578125" style="374" customWidth="1"/>
    <col min="2315" max="2556" width="12.5703125" style="374"/>
    <col min="2557" max="2557" width="67.7109375" style="374" customWidth="1"/>
    <col min="2558" max="2558" width="19.5703125" style="374" customWidth="1"/>
    <col min="2559" max="2559" width="2.5703125" style="374" customWidth="1"/>
    <col min="2560" max="2560" width="20.7109375" style="374" customWidth="1"/>
    <col min="2561" max="2561" width="21.5703125" style="374" customWidth="1"/>
    <col min="2562" max="2563" width="20.85546875" style="374" customWidth="1"/>
    <col min="2564" max="2564" width="4.7109375" style="374" customWidth="1"/>
    <col min="2565" max="2565" width="6.5703125" style="374" customWidth="1"/>
    <col min="2566" max="2566" width="14.85546875" style="374" bestFit="1" customWidth="1"/>
    <col min="2567" max="2567" width="21.5703125" style="374" customWidth="1"/>
    <col min="2568" max="2568" width="19.5703125" style="374" customWidth="1"/>
    <col min="2569" max="2569" width="15" style="374" customWidth="1"/>
    <col min="2570" max="2570" width="25.42578125" style="374" customWidth="1"/>
    <col min="2571" max="2812" width="12.5703125" style="374"/>
    <col min="2813" max="2813" width="67.7109375" style="374" customWidth="1"/>
    <col min="2814" max="2814" width="19.5703125" style="374" customWidth="1"/>
    <col min="2815" max="2815" width="2.5703125" style="374" customWidth="1"/>
    <col min="2816" max="2816" width="20.7109375" style="374" customWidth="1"/>
    <col min="2817" max="2817" width="21.5703125" style="374" customWidth="1"/>
    <col min="2818" max="2819" width="20.85546875" style="374" customWidth="1"/>
    <col min="2820" max="2820" width="4.7109375" style="374" customWidth="1"/>
    <col min="2821" max="2821" width="6.5703125" style="374" customWidth="1"/>
    <col min="2822" max="2822" width="14.85546875" style="374" bestFit="1" customWidth="1"/>
    <col min="2823" max="2823" width="21.5703125" style="374" customWidth="1"/>
    <col min="2824" max="2824" width="19.5703125" style="374" customWidth="1"/>
    <col min="2825" max="2825" width="15" style="374" customWidth="1"/>
    <col min="2826" max="2826" width="25.42578125" style="374" customWidth="1"/>
    <col min="2827" max="3068" width="12.5703125" style="374"/>
    <col min="3069" max="3069" width="67.7109375" style="374" customWidth="1"/>
    <col min="3070" max="3070" width="19.5703125" style="374" customWidth="1"/>
    <col min="3071" max="3071" width="2.5703125" style="374" customWidth="1"/>
    <col min="3072" max="3072" width="20.7109375" style="374" customWidth="1"/>
    <col min="3073" max="3073" width="21.5703125" style="374" customWidth="1"/>
    <col min="3074" max="3075" width="20.85546875" style="374" customWidth="1"/>
    <col min="3076" max="3076" width="4.7109375" style="374" customWidth="1"/>
    <col min="3077" max="3077" width="6.5703125" style="374" customWidth="1"/>
    <col min="3078" max="3078" width="14.85546875" style="374" bestFit="1" customWidth="1"/>
    <col min="3079" max="3079" width="21.5703125" style="374" customWidth="1"/>
    <col min="3080" max="3080" width="19.5703125" style="374" customWidth="1"/>
    <col min="3081" max="3081" width="15" style="374" customWidth="1"/>
    <col min="3082" max="3082" width="25.42578125" style="374" customWidth="1"/>
    <col min="3083" max="3324" width="12.5703125" style="374"/>
    <col min="3325" max="3325" width="67.7109375" style="374" customWidth="1"/>
    <col min="3326" max="3326" width="19.5703125" style="374" customWidth="1"/>
    <col min="3327" max="3327" width="2.5703125" style="374" customWidth="1"/>
    <col min="3328" max="3328" width="20.7109375" style="374" customWidth="1"/>
    <col min="3329" max="3329" width="21.5703125" style="374" customWidth="1"/>
    <col min="3330" max="3331" width="20.85546875" style="374" customWidth="1"/>
    <col min="3332" max="3332" width="4.7109375" style="374" customWidth="1"/>
    <col min="3333" max="3333" width="6.5703125" style="374" customWidth="1"/>
    <col min="3334" max="3334" width="14.85546875" style="374" bestFit="1" customWidth="1"/>
    <col min="3335" max="3335" width="21.5703125" style="374" customWidth="1"/>
    <col min="3336" max="3336" width="19.5703125" style="374" customWidth="1"/>
    <col min="3337" max="3337" width="15" style="374" customWidth="1"/>
    <col min="3338" max="3338" width="25.42578125" style="374" customWidth="1"/>
    <col min="3339" max="3580" width="12.5703125" style="374"/>
    <col min="3581" max="3581" width="67.7109375" style="374" customWidth="1"/>
    <col min="3582" max="3582" width="19.5703125" style="374" customWidth="1"/>
    <col min="3583" max="3583" width="2.5703125" style="374" customWidth="1"/>
    <col min="3584" max="3584" width="20.7109375" style="374" customWidth="1"/>
    <col min="3585" max="3585" width="21.5703125" style="374" customWidth="1"/>
    <col min="3586" max="3587" width="20.85546875" style="374" customWidth="1"/>
    <col min="3588" max="3588" width="4.7109375" style="374" customWidth="1"/>
    <col min="3589" max="3589" width="6.5703125" style="374" customWidth="1"/>
    <col min="3590" max="3590" width="14.85546875" style="374" bestFit="1" customWidth="1"/>
    <col min="3591" max="3591" width="21.5703125" style="374" customWidth="1"/>
    <col min="3592" max="3592" width="19.5703125" style="374" customWidth="1"/>
    <col min="3593" max="3593" width="15" style="374" customWidth="1"/>
    <col min="3594" max="3594" width="25.42578125" style="374" customWidth="1"/>
    <col min="3595" max="3836" width="12.5703125" style="374"/>
    <col min="3837" max="3837" width="67.7109375" style="374" customWidth="1"/>
    <col min="3838" max="3838" width="19.5703125" style="374" customWidth="1"/>
    <col min="3839" max="3839" width="2.5703125" style="374" customWidth="1"/>
    <col min="3840" max="3840" width="20.7109375" style="374" customWidth="1"/>
    <col min="3841" max="3841" width="21.5703125" style="374" customWidth="1"/>
    <col min="3842" max="3843" width="20.85546875" style="374" customWidth="1"/>
    <col min="3844" max="3844" width="4.7109375" style="374" customWidth="1"/>
    <col min="3845" max="3845" width="6.5703125" style="374" customWidth="1"/>
    <col min="3846" max="3846" width="14.85546875" style="374" bestFit="1" customWidth="1"/>
    <col min="3847" max="3847" width="21.5703125" style="374" customWidth="1"/>
    <col min="3848" max="3848" width="19.5703125" style="374" customWidth="1"/>
    <col min="3849" max="3849" width="15" style="374" customWidth="1"/>
    <col min="3850" max="3850" width="25.42578125" style="374" customWidth="1"/>
    <col min="3851" max="4092" width="12.5703125" style="374"/>
    <col min="4093" max="4093" width="67.7109375" style="374" customWidth="1"/>
    <col min="4094" max="4094" width="19.5703125" style="374" customWidth="1"/>
    <col min="4095" max="4095" width="2.5703125" style="374" customWidth="1"/>
    <col min="4096" max="4096" width="20.7109375" style="374" customWidth="1"/>
    <col min="4097" max="4097" width="21.5703125" style="374" customWidth="1"/>
    <col min="4098" max="4099" width="20.85546875" style="374" customWidth="1"/>
    <col min="4100" max="4100" width="4.7109375" style="374" customWidth="1"/>
    <col min="4101" max="4101" width="6.5703125" style="374" customWidth="1"/>
    <col min="4102" max="4102" width="14.85546875" style="374" bestFit="1" customWidth="1"/>
    <col min="4103" max="4103" width="21.5703125" style="374" customWidth="1"/>
    <col min="4104" max="4104" width="19.5703125" style="374" customWidth="1"/>
    <col min="4105" max="4105" width="15" style="374" customWidth="1"/>
    <col min="4106" max="4106" width="25.42578125" style="374" customWidth="1"/>
    <col min="4107" max="4348" width="12.5703125" style="374"/>
    <col min="4349" max="4349" width="67.7109375" style="374" customWidth="1"/>
    <col min="4350" max="4350" width="19.5703125" style="374" customWidth="1"/>
    <col min="4351" max="4351" width="2.5703125" style="374" customWidth="1"/>
    <col min="4352" max="4352" width="20.7109375" style="374" customWidth="1"/>
    <col min="4353" max="4353" width="21.5703125" style="374" customWidth="1"/>
    <col min="4354" max="4355" width="20.85546875" style="374" customWidth="1"/>
    <col min="4356" max="4356" width="4.7109375" style="374" customWidth="1"/>
    <col min="4357" max="4357" width="6.5703125" style="374" customWidth="1"/>
    <col min="4358" max="4358" width="14.85546875" style="374" bestFit="1" customWidth="1"/>
    <col min="4359" max="4359" width="21.5703125" style="374" customWidth="1"/>
    <col min="4360" max="4360" width="19.5703125" style="374" customWidth="1"/>
    <col min="4361" max="4361" width="15" style="374" customWidth="1"/>
    <col min="4362" max="4362" width="25.42578125" style="374" customWidth="1"/>
    <col min="4363" max="4604" width="12.5703125" style="374"/>
    <col min="4605" max="4605" width="67.7109375" style="374" customWidth="1"/>
    <col min="4606" max="4606" width="19.5703125" style="374" customWidth="1"/>
    <col min="4607" max="4607" width="2.5703125" style="374" customWidth="1"/>
    <col min="4608" max="4608" width="20.7109375" style="374" customWidth="1"/>
    <col min="4609" max="4609" width="21.5703125" style="374" customWidth="1"/>
    <col min="4610" max="4611" width="20.85546875" style="374" customWidth="1"/>
    <col min="4612" max="4612" width="4.7109375" style="374" customWidth="1"/>
    <col min="4613" max="4613" width="6.5703125" style="374" customWidth="1"/>
    <col min="4614" max="4614" width="14.85546875" style="374" bestFit="1" customWidth="1"/>
    <col min="4615" max="4615" width="21.5703125" style="374" customWidth="1"/>
    <col min="4616" max="4616" width="19.5703125" style="374" customWidth="1"/>
    <col min="4617" max="4617" width="15" style="374" customWidth="1"/>
    <col min="4618" max="4618" width="25.42578125" style="374" customWidth="1"/>
    <col min="4619" max="4860" width="12.5703125" style="374"/>
    <col min="4861" max="4861" width="67.7109375" style="374" customWidth="1"/>
    <col min="4862" max="4862" width="19.5703125" style="374" customWidth="1"/>
    <col min="4863" max="4863" width="2.5703125" style="374" customWidth="1"/>
    <col min="4864" max="4864" width="20.7109375" style="374" customWidth="1"/>
    <col min="4865" max="4865" width="21.5703125" style="374" customWidth="1"/>
    <col min="4866" max="4867" width="20.85546875" style="374" customWidth="1"/>
    <col min="4868" max="4868" width="4.7109375" style="374" customWidth="1"/>
    <col min="4869" max="4869" width="6.5703125" style="374" customWidth="1"/>
    <col min="4870" max="4870" width="14.85546875" style="374" bestFit="1" customWidth="1"/>
    <col min="4871" max="4871" width="21.5703125" style="374" customWidth="1"/>
    <col min="4872" max="4872" width="19.5703125" style="374" customWidth="1"/>
    <col min="4873" max="4873" width="15" style="374" customWidth="1"/>
    <col min="4874" max="4874" width="25.42578125" style="374" customWidth="1"/>
    <col min="4875" max="5116" width="12.5703125" style="374"/>
    <col min="5117" max="5117" width="67.7109375" style="374" customWidth="1"/>
    <col min="5118" max="5118" width="19.5703125" style="374" customWidth="1"/>
    <col min="5119" max="5119" width="2.5703125" style="374" customWidth="1"/>
    <col min="5120" max="5120" width="20.7109375" style="374" customWidth="1"/>
    <col min="5121" max="5121" width="21.5703125" style="374" customWidth="1"/>
    <col min="5122" max="5123" width="20.85546875" style="374" customWidth="1"/>
    <col min="5124" max="5124" width="4.7109375" style="374" customWidth="1"/>
    <col min="5125" max="5125" width="6.5703125" style="374" customWidth="1"/>
    <col min="5126" max="5126" width="14.85546875" style="374" bestFit="1" customWidth="1"/>
    <col min="5127" max="5127" width="21.5703125" style="374" customWidth="1"/>
    <col min="5128" max="5128" width="19.5703125" style="374" customWidth="1"/>
    <col min="5129" max="5129" width="15" style="374" customWidth="1"/>
    <col min="5130" max="5130" width="25.42578125" style="374" customWidth="1"/>
    <col min="5131" max="5372" width="12.5703125" style="374"/>
    <col min="5373" max="5373" width="67.7109375" style="374" customWidth="1"/>
    <col min="5374" max="5374" width="19.5703125" style="374" customWidth="1"/>
    <col min="5375" max="5375" width="2.5703125" style="374" customWidth="1"/>
    <col min="5376" max="5376" width="20.7109375" style="374" customWidth="1"/>
    <col min="5377" max="5377" width="21.5703125" style="374" customWidth="1"/>
    <col min="5378" max="5379" width="20.85546875" style="374" customWidth="1"/>
    <col min="5380" max="5380" width="4.7109375" style="374" customWidth="1"/>
    <col min="5381" max="5381" width="6.5703125" style="374" customWidth="1"/>
    <col min="5382" max="5382" width="14.85546875" style="374" bestFit="1" customWidth="1"/>
    <col min="5383" max="5383" width="21.5703125" style="374" customWidth="1"/>
    <col min="5384" max="5384" width="19.5703125" style="374" customWidth="1"/>
    <col min="5385" max="5385" width="15" style="374" customWidth="1"/>
    <col min="5386" max="5386" width="25.42578125" style="374" customWidth="1"/>
    <col min="5387" max="5628" width="12.5703125" style="374"/>
    <col min="5629" max="5629" width="67.7109375" style="374" customWidth="1"/>
    <col min="5630" max="5630" width="19.5703125" style="374" customWidth="1"/>
    <col min="5631" max="5631" width="2.5703125" style="374" customWidth="1"/>
    <col min="5632" max="5632" width="20.7109375" style="374" customWidth="1"/>
    <col min="5633" max="5633" width="21.5703125" style="374" customWidth="1"/>
    <col min="5634" max="5635" width="20.85546875" style="374" customWidth="1"/>
    <col min="5636" max="5636" width="4.7109375" style="374" customWidth="1"/>
    <col min="5637" max="5637" width="6.5703125" style="374" customWidth="1"/>
    <col min="5638" max="5638" width="14.85546875" style="374" bestFit="1" customWidth="1"/>
    <col min="5639" max="5639" width="21.5703125" style="374" customWidth="1"/>
    <col min="5640" max="5640" width="19.5703125" style="374" customWidth="1"/>
    <col min="5641" max="5641" width="15" style="374" customWidth="1"/>
    <col min="5642" max="5642" width="25.42578125" style="374" customWidth="1"/>
    <col min="5643" max="5884" width="12.5703125" style="374"/>
    <col min="5885" max="5885" width="67.7109375" style="374" customWidth="1"/>
    <col min="5886" max="5886" width="19.5703125" style="374" customWidth="1"/>
    <col min="5887" max="5887" width="2.5703125" style="374" customWidth="1"/>
    <col min="5888" max="5888" width="20.7109375" style="374" customWidth="1"/>
    <col min="5889" max="5889" width="21.5703125" style="374" customWidth="1"/>
    <col min="5890" max="5891" width="20.85546875" style="374" customWidth="1"/>
    <col min="5892" max="5892" width="4.7109375" style="374" customWidth="1"/>
    <col min="5893" max="5893" width="6.5703125" style="374" customWidth="1"/>
    <col min="5894" max="5894" width="14.85546875" style="374" bestFit="1" customWidth="1"/>
    <col min="5895" max="5895" width="21.5703125" style="374" customWidth="1"/>
    <col min="5896" max="5896" width="19.5703125" style="374" customWidth="1"/>
    <col min="5897" max="5897" width="15" style="374" customWidth="1"/>
    <col min="5898" max="5898" width="25.42578125" style="374" customWidth="1"/>
    <col min="5899" max="6140" width="12.5703125" style="374"/>
    <col min="6141" max="6141" width="67.7109375" style="374" customWidth="1"/>
    <col min="6142" max="6142" width="19.5703125" style="374" customWidth="1"/>
    <col min="6143" max="6143" width="2.5703125" style="374" customWidth="1"/>
    <col min="6144" max="6144" width="20.7109375" style="374" customWidth="1"/>
    <col min="6145" max="6145" width="21.5703125" style="374" customWidth="1"/>
    <col min="6146" max="6147" width="20.85546875" style="374" customWidth="1"/>
    <col min="6148" max="6148" width="4.7109375" style="374" customWidth="1"/>
    <col min="6149" max="6149" width="6.5703125" style="374" customWidth="1"/>
    <col min="6150" max="6150" width="14.85546875" style="374" bestFit="1" customWidth="1"/>
    <col min="6151" max="6151" width="21.5703125" style="374" customWidth="1"/>
    <col min="6152" max="6152" width="19.5703125" style="374" customWidth="1"/>
    <col min="6153" max="6153" width="15" style="374" customWidth="1"/>
    <col min="6154" max="6154" width="25.42578125" style="374" customWidth="1"/>
    <col min="6155" max="6396" width="12.5703125" style="374"/>
    <col min="6397" max="6397" width="67.7109375" style="374" customWidth="1"/>
    <col min="6398" max="6398" width="19.5703125" style="374" customWidth="1"/>
    <col min="6399" max="6399" width="2.5703125" style="374" customWidth="1"/>
    <col min="6400" max="6400" width="20.7109375" style="374" customWidth="1"/>
    <col min="6401" max="6401" width="21.5703125" style="374" customWidth="1"/>
    <col min="6402" max="6403" width="20.85546875" style="374" customWidth="1"/>
    <col min="6404" max="6404" width="4.7109375" style="374" customWidth="1"/>
    <col min="6405" max="6405" width="6.5703125" style="374" customWidth="1"/>
    <col min="6406" max="6406" width="14.85546875" style="374" bestFit="1" customWidth="1"/>
    <col min="6407" max="6407" width="21.5703125" style="374" customWidth="1"/>
    <col min="6408" max="6408" width="19.5703125" style="374" customWidth="1"/>
    <col min="6409" max="6409" width="15" style="374" customWidth="1"/>
    <col min="6410" max="6410" width="25.42578125" style="374" customWidth="1"/>
    <col min="6411" max="6652" width="12.5703125" style="374"/>
    <col min="6653" max="6653" width="67.7109375" style="374" customWidth="1"/>
    <col min="6654" max="6654" width="19.5703125" style="374" customWidth="1"/>
    <col min="6655" max="6655" width="2.5703125" style="374" customWidth="1"/>
    <col min="6656" max="6656" width="20.7109375" style="374" customWidth="1"/>
    <col min="6657" max="6657" width="21.5703125" style="374" customWidth="1"/>
    <col min="6658" max="6659" width="20.85546875" style="374" customWidth="1"/>
    <col min="6660" max="6660" width="4.7109375" style="374" customWidth="1"/>
    <col min="6661" max="6661" width="6.5703125" style="374" customWidth="1"/>
    <col min="6662" max="6662" width="14.85546875" style="374" bestFit="1" customWidth="1"/>
    <col min="6663" max="6663" width="21.5703125" style="374" customWidth="1"/>
    <col min="6664" max="6664" width="19.5703125" style="374" customWidth="1"/>
    <col min="6665" max="6665" width="15" style="374" customWidth="1"/>
    <col min="6666" max="6666" width="25.42578125" style="374" customWidth="1"/>
    <col min="6667" max="6908" width="12.5703125" style="374"/>
    <col min="6909" max="6909" width="67.7109375" style="374" customWidth="1"/>
    <col min="6910" max="6910" width="19.5703125" style="374" customWidth="1"/>
    <col min="6911" max="6911" width="2.5703125" style="374" customWidth="1"/>
    <col min="6912" max="6912" width="20.7109375" style="374" customWidth="1"/>
    <col min="6913" max="6913" width="21.5703125" style="374" customWidth="1"/>
    <col min="6914" max="6915" width="20.85546875" style="374" customWidth="1"/>
    <col min="6916" max="6916" width="4.7109375" style="374" customWidth="1"/>
    <col min="6917" max="6917" width="6.5703125" style="374" customWidth="1"/>
    <col min="6918" max="6918" width="14.85546875" style="374" bestFit="1" customWidth="1"/>
    <col min="6919" max="6919" width="21.5703125" style="374" customWidth="1"/>
    <col min="6920" max="6920" width="19.5703125" style="374" customWidth="1"/>
    <col min="6921" max="6921" width="15" style="374" customWidth="1"/>
    <col min="6922" max="6922" width="25.42578125" style="374" customWidth="1"/>
    <col min="6923" max="7164" width="12.5703125" style="374"/>
    <col min="7165" max="7165" width="67.7109375" style="374" customWidth="1"/>
    <col min="7166" max="7166" width="19.5703125" style="374" customWidth="1"/>
    <col min="7167" max="7167" width="2.5703125" style="374" customWidth="1"/>
    <col min="7168" max="7168" width="20.7109375" style="374" customWidth="1"/>
    <col min="7169" max="7169" width="21.5703125" style="374" customWidth="1"/>
    <col min="7170" max="7171" width="20.85546875" style="374" customWidth="1"/>
    <col min="7172" max="7172" width="4.7109375" style="374" customWidth="1"/>
    <col min="7173" max="7173" width="6.5703125" style="374" customWidth="1"/>
    <col min="7174" max="7174" width="14.85546875" style="374" bestFit="1" customWidth="1"/>
    <col min="7175" max="7175" width="21.5703125" style="374" customWidth="1"/>
    <col min="7176" max="7176" width="19.5703125" style="374" customWidth="1"/>
    <col min="7177" max="7177" width="15" style="374" customWidth="1"/>
    <col min="7178" max="7178" width="25.42578125" style="374" customWidth="1"/>
    <col min="7179" max="7420" width="12.5703125" style="374"/>
    <col min="7421" max="7421" width="67.7109375" style="374" customWidth="1"/>
    <col min="7422" max="7422" width="19.5703125" style="374" customWidth="1"/>
    <col min="7423" max="7423" width="2.5703125" style="374" customWidth="1"/>
    <col min="7424" max="7424" width="20.7109375" style="374" customWidth="1"/>
    <col min="7425" max="7425" width="21.5703125" style="374" customWidth="1"/>
    <col min="7426" max="7427" width="20.85546875" style="374" customWidth="1"/>
    <col min="7428" max="7428" width="4.7109375" style="374" customWidth="1"/>
    <col min="7429" max="7429" width="6.5703125" style="374" customWidth="1"/>
    <col min="7430" max="7430" width="14.85546875" style="374" bestFit="1" customWidth="1"/>
    <col min="7431" max="7431" width="21.5703125" style="374" customWidth="1"/>
    <col min="7432" max="7432" width="19.5703125" style="374" customWidth="1"/>
    <col min="7433" max="7433" width="15" style="374" customWidth="1"/>
    <col min="7434" max="7434" width="25.42578125" style="374" customWidth="1"/>
    <col min="7435" max="7676" width="12.5703125" style="374"/>
    <col min="7677" max="7677" width="67.7109375" style="374" customWidth="1"/>
    <col min="7678" max="7678" width="19.5703125" style="374" customWidth="1"/>
    <col min="7679" max="7679" width="2.5703125" style="374" customWidth="1"/>
    <col min="7680" max="7680" width="20.7109375" style="374" customWidth="1"/>
    <col min="7681" max="7681" width="21.5703125" style="374" customWidth="1"/>
    <col min="7682" max="7683" width="20.85546875" style="374" customWidth="1"/>
    <col min="7684" max="7684" width="4.7109375" style="374" customWidth="1"/>
    <col min="7685" max="7685" width="6.5703125" style="374" customWidth="1"/>
    <col min="7686" max="7686" width="14.85546875" style="374" bestFit="1" customWidth="1"/>
    <col min="7687" max="7687" width="21.5703125" style="374" customWidth="1"/>
    <col min="7688" max="7688" width="19.5703125" style="374" customWidth="1"/>
    <col min="7689" max="7689" width="15" style="374" customWidth="1"/>
    <col min="7690" max="7690" width="25.42578125" style="374" customWidth="1"/>
    <col min="7691" max="7932" width="12.5703125" style="374"/>
    <col min="7933" max="7933" width="67.7109375" style="374" customWidth="1"/>
    <col min="7934" max="7934" width="19.5703125" style="374" customWidth="1"/>
    <col min="7935" max="7935" width="2.5703125" style="374" customWidth="1"/>
    <col min="7936" max="7936" width="20.7109375" style="374" customWidth="1"/>
    <col min="7937" max="7937" width="21.5703125" style="374" customWidth="1"/>
    <col min="7938" max="7939" width="20.85546875" style="374" customWidth="1"/>
    <col min="7940" max="7940" width="4.7109375" style="374" customWidth="1"/>
    <col min="7941" max="7941" width="6.5703125" style="374" customWidth="1"/>
    <col min="7942" max="7942" width="14.85546875" style="374" bestFit="1" customWidth="1"/>
    <col min="7943" max="7943" width="21.5703125" style="374" customWidth="1"/>
    <col min="7944" max="7944" width="19.5703125" style="374" customWidth="1"/>
    <col min="7945" max="7945" width="15" style="374" customWidth="1"/>
    <col min="7946" max="7946" width="25.42578125" style="374" customWidth="1"/>
    <col min="7947" max="8188" width="12.5703125" style="374"/>
    <col min="8189" max="8189" width="67.7109375" style="374" customWidth="1"/>
    <col min="8190" max="8190" width="19.5703125" style="374" customWidth="1"/>
    <col min="8191" max="8191" width="2.5703125" style="374" customWidth="1"/>
    <col min="8192" max="8192" width="20.7109375" style="374" customWidth="1"/>
    <col min="8193" max="8193" width="21.5703125" style="374" customWidth="1"/>
    <col min="8194" max="8195" width="20.85546875" style="374" customWidth="1"/>
    <col min="8196" max="8196" width="4.7109375" style="374" customWidth="1"/>
    <col min="8197" max="8197" width="6.5703125" style="374" customWidth="1"/>
    <col min="8198" max="8198" width="14.85546875" style="374" bestFit="1" customWidth="1"/>
    <col min="8199" max="8199" width="21.5703125" style="374" customWidth="1"/>
    <col min="8200" max="8200" width="19.5703125" style="374" customWidth="1"/>
    <col min="8201" max="8201" width="15" style="374" customWidth="1"/>
    <col min="8202" max="8202" width="25.42578125" style="374" customWidth="1"/>
    <col min="8203" max="8444" width="12.5703125" style="374"/>
    <col min="8445" max="8445" width="67.7109375" style="374" customWidth="1"/>
    <col min="8446" max="8446" width="19.5703125" style="374" customWidth="1"/>
    <col min="8447" max="8447" width="2.5703125" style="374" customWidth="1"/>
    <col min="8448" max="8448" width="20.7109375" style="374" customWidth="1"/>
    <col min="8449" max="8449" width="21.5703125" style="374" customWidth="1"/>
    <col min="8450" max="8451" width="20.85546875" style="374" customWidth="1"/>
    <col min="8452" max="8452" width="4.7109375" style="374" customWidth="1"/>
    <col min="8453" max="8453" width="6.5703125" style="374" customWidth="1"/>
    <col min="8454" max="8454" width="14.85546875" style="374" bestFit="1" customWidth="1"/>
    <col min="8455" max="8455" width="21.5703125" style="374" customWidth="1"/>
    <col min="8456" max="8456" width="19.5703125" style="374" customWidth="1"/>
    <col min="8457" max="8457" width="15" style="374" customWidth="1"/>
    <col min="8458" max="8458" width="25.42578125" style="374" customWidth="1"/>
    <col min="8459" max="8700" width="12.5703125" style="374"/>
    <col min="8701" max="8701" width="67.7109375" style="374" customWidth="1"/>
    <col min="8702" max="8702" width="19.5703125" style="374" customWidth="1"/>
    <col min="8703" max="8703" width="2.5703125" style="374" customWidth="1"/>
    <col min="8704" max="8704" width="20.7109375" style="374" customWidth="1"/>
    <col min="8705" max="8705" width="21.5703125" style="374" customWidth="1"/>
    <col min="8706" max="8707" width="20.85546875" style="374" customWidth="1"/>
    <col min="8708" max="8708" width="4.7109375" style="374" customWidth="1"/>
    <col min="8709" max="8709" width="6.5703125" style="374" customWidth="1"/>
    <col min="8710" max="8710" width="14.85546875" style="374" bestFit="1" customWidth="1"/>
    <col min="8711" max="8711" width="21.5703125" style="374" customWidth="1"/>
    <col min="8712" max="8712" width="19.5703125" style="374" customWidth="1"/>
    <col min="8713" max="8713" width="15" style="374" customWidth="1"/>
    <col min="8714" max="8714" width="25.42578125" style="374" customWidth="1"/>
    <col min="8715" max="8956" width="12.5703125" style="374"/>
    <col min="8957" max="8957" width="67.7109375" style="374" customWidth="1"/>
    <col min="8958" max="8958" width="19.5703125" style="374" customWidth="1"/>
    <col min="8959" max="8959" width="2.5703125" style="374" customWidth="1"/>
    <col min="8960" max="8960" width="20.7109375" style="374" customWidth="1"/>
    <col min="8961" max="8961" width="21.5703125" style="374" customWidth="1"/>
    <col min="8962" max="8963" width="20.85546875" style="374" customWidth="1"/>
    <col min="8964" max="8964" width="4.7109375" style="374" customWidth="1"/>
    <col min="8965" max="8965" width="6.5703125" style="374" customWidth="1"/>
    <col min="8966" max="8966" width="14.85546875" style="374" bestFit="1" customWidth="1"/>
    <col min="8967" max="8967" width="21.5703125" style="374" customWidth="1"/>
    <col min="8968" max="8968" width="19.5703125" style="374" customWidth="1"/>
    <col min="8969" max="8969" width="15" style="374" customWidth="1"/>
    <col min="8970" max="8970" width="25.42578125" style="374" customWidth="1"/>
    <col min="8971" max="9212" width="12.5703125" style="374"/>
    <col min="9213" max="9213" width="67.7109375" style="374" customWidth="1"/>
    <col min="9214" max="9214" width="19.5703125" style="374" customWidth="1"/>
    <col min="9215" max="9215" width="2.5703125" style="374" customWidth="1"/>
    <col min="9216" max="9216" width="20.7109375" style="374" customWidth="1"/>
    <col min="9217" max="9217" width="21.5703125" style="374" customWidth="1"/>
    <col min="9218" max="9219" width="20.85546875" style="374" customWidth="1"/>
    <col min="9220" max="9220" width="4.7109375" style="374" customWidth="1"/>
    <col min="9221" max="9221" width="6.5703125" style="374" customWidth="1"/>
    <col min="9222" max="9222" width="14.85546875" style="374" bestFit="1" customWidth="1"/>
    <col min="9223" max="9223" width="21.5703125" style="374" customWidth="1"/>
    <col min="9224" max="9224" width="19.5703125" style="374" customWidth="1"/>
    <col min="9225" max="9225" width="15" style="374" customWidth="1"/>
    <col min="9226" max="9226" width="25.42578125" style="374" customWidth="1"/>
    <col min="9227" max="9468" width="12.5703125" style="374"/>
    <col min="9469" max="9469" width="67.7109375" style="374" customWidth="1"/>
    <col min="9470" max="9470" width="19.5703125" style="374" customWidth="1"/>
    <col min="9471" max="9471" width="2.5703125" style="374" customWidth="1"/>
    <col min="9472" max="9472" width="20.7109375" style="374" customWidth="1"/>
    <col min="9473" max="9473" width="21.5703125" style="374" customWidth="1"/>
    <col min="9474" max="9475" width="20.85546875" style="374" customWidth="1"/>
    <col min="9476" max="9476" width="4.7109375" style="374" customWidth="1"/>
    <col min="9477" max="9477" width="6.5703125" style="374" customWidth="1"/>
    <col min="9478" max="9478" width="14.85546875" style="374" bestFit="1" customWidth="1"/>
    <col min="9479" max="9479" width="21.5703125" style="374" customWidth="1"/>
    <col min="9480" max="9480" width="19.5703125" style="374" customWidth="1"/>
    <col min="9481" max="9481" width="15" style="374" customWidth="1"/>
    <col min="9482" max="9482" width="25.42578125" style="374" customWidth="1"/>
    <col min="9483" max="9724" width="12.5703125" style="374"/>
    <col min="9725" max="9725" width="67.7109375" style="374" customWidth="1"/>
    <col min="9726" max="9726" width="19.5703125" style="374" customWidth="1"/>
    <col min="9727" max="9727" width="2.5703125" style="374" customWidth="1"/>
    <col min="9728" max="9728" width="20.7109375" style="374" customWidth="1"/>
    <col min="9729" max="9729" width="21.5703125" style="374" customWidth="1"/>
    <col min="9730" max="9731" width="20.85546875" style="374" customWidth="1"/>
    <col min="9732" max="9732" width="4.7109375" style="374" customWidth="1"/>
    <col min="9733" max="9733" width="6.5703125" style="374" customWidth="1"/>
    <col min="9734" max="9734" width="14.85546875" style="374" bestFit="1" customWidth="1"/>
    <col min="9735" max="9735" width="21.5703125" style="374" customWidth="1"/>
    <col min="9736" max="9736" width="19.5703125" style="374" customWidth="1"/>
    <col min="9737" max="9737" width="15" style="374" customWidth="1"/>
    <col min="9738" max="9738" width="25.42578125" style="374" customWidth="1"/>
    <col min="9739" max="9980" width="12.5703125" style="374"/>
    <col min="9981" max="9981" width="67.7109375" style="374" customWidth="1"/>
    <col min="9982" max="9982" width="19.5703125" style="374" customWidth="1"/>
    <col min="9983" max="9983" width="2.5703125" style="374" customWidth="1"/>
    <col min="9984" max="9984" width="20.7109375" style="374" customWidth="1"/>
    <col min="9985" max="9985" width="21.5703125" style="374" customWidth="1"/>
    <col min="9986" max="9987" width="20.85546875" style="374" customWidth="1"/>
    <col min="9988" max="9988" width="4.7109375" style="374" customWidth="1"/>
    <col min="9989" max="9989" width="6.5703125" style="374" customWidth="1"/>
    <col min="9990" max="9990" width="14.85546875" style="374" bestFit="1" customWidth="1"/>
    <col min="9991" max="9991" width="21.5703125" style="374" customWidth="1"/>
    <col min="9992" max="9992" width="19.5703125" style="374" customWidth="1"/>
    <col min="9993" max="9993" width="15" style="374" customWidth="1"/>
    <col min="9994" max="9994" width="25.42578125" style="374" customWidth="1"/>
    <col min="9995" max="10236" width="12.5703125" style="374"/>
    <col min="10237" max="10237" width="67.7109375" style="374" customWidth="1"/>
    <col min="10238" max="10238" width="19.5703125" style="374" customWidth="1"/>
    <col min="10239" max="10239" width="2.5703125" style="374" customWidth="1"/>
    <col min="10240" max="10240" width="20.7109375" style="374" customWidth="1"/>
    <col min="10241" max="10241" width="21.5703125" style="374" customWidth="1"/>
    <col min="10242" max="10243" width="20.85546875" style="374" customWidth="1"/>
    <col min="10244" max="10244" width="4.7109375" style="374" customWidth="1"/>
    <col min="10245" max="10245" width="6.5703125" style="374" customWidth="1"/>
    <col min="10246" max="10246" width="14.85546875" style="374" bestFit="1" customWidth="1"/>
    <col min="10247" max="10247" width="21.5703125" style="374" customWidth="1"/>
    <col min="10248" max="10248" width="19.5703125" style="374" customWidth="1"/>
    <col min="10249" max="10249" width="15" style="374" customWidth="1"/>
    <col min="10250" max="10250" width="25.42578125" style="374" customWidth="1"/>
    <col min="10251" max="10492" width="12.5703125" style="374"/>
    <col min="10493" max="10493" width="67.7109375" style="374" customWidth="1"/>
    <col min="10494" max="10494" width="19.5703125" style="374" customWidth="1"/>
    <col min="10495" max="10495" width="2.5703125" style="374" customWidth="1"/>
    <col min="10496" max="10496" width="20.7109375" style="374" customWidth="1"/>
    <col min="10497" max="10497" width="21.5703125" style="374" customWidth="1"/>
    <col min="10498" max="10499" width="20.85546875" style="374" customWidth="1"/>
    <col min="10500" max="10500" width="4.7109375" style="374" customWidth="1"/>
    <col min="10501" max="10501" width="6.5703125" style="374" customWidth="1"/>
    <col min="10502" max="10502" width="14.85546875" style="374" bestFit="1" customWidth="1"/>
    <col min="10503" max="10503" width="21.5703125" style="374" customWidth="1"/>
    <col min="10504" max="10504" width="19.5703125" style="374" customWidth="1"/>
    <col min="10505" max="10505" width="15" style="374" customWidth="1"/>
    <col min="10506" max="10506" width="25.42578125" style="374" customWidth="1"/>
    <col min="10507" max="10748" width="12.5703125" style="374"/>
    <col min="10749" max="10749" width="67.7109375" style="374" customWidth="1"/>
    <col min="10750" max="10750" width="19.5703125" style="374" customWidth="1"/>
    <col min="10751" max="10751" width="2.5703125" style="374" customWidth="1"/>
    <col min="10752" max="10752" width="20.7109375" style="374" customWidth="1"/>
    <col min="10753" max="10753" width="21.5703125" style="374" customWidth="1"/>
    <col min="10754" max="10755" width="20.85546875" style="374" customWidth="1"/>
    <col min="10756" max="10756" width="4.7109375" style="374" customWidth="1"/>
    <col min="10757" max="10757" width="6.5703125" style="374" customWidth="1"/>
    <col min="10758" max="10758" width="14.85546875" style="374" bestFit="1" customWidth="1"/>
    <col min="10759" max="10759" width="21.5703125" style="374" customWidth="1"/>
    <col min="10760" max="10760" width="19.5703125" style="374" customWidth="1"/>
    <col min="10761" max="10761" width="15" style="374" customWidth="1"/>
    <col min="10762" max="10762" width="25.42578125" style="374" customWidth="1"/>
    <col min="10763" max="11004" width="12.5703125" style="374"/>
    <col min="11005" max="11005" width="67.7109375" style="374" customWidth="1"/>
    <col min="11006" max="11006" width="19.5703125" style="374" customWidth="1"/>
    <col min="11007" max="11007" width="2.5703125" style="374" customWidth="1"/>
    <col min="11008" max="11008" width="20.7109375" style="374" customWidth="1"/>
    <col min="11009" max="11009" width="21.5703125" style="374" customWidth="1"/>
    <col min="11010" max="11011" width="20.85546875" style="374" customWidth="1"/>
    <col min="11012" max="11012" width="4.7109375" style="374" customWidth="1"/>
    <col min="11013" max="11013" width="6.5703125" style="374" customWidth="1"/>
    <col min="11014" max="11014" width="14.85546875" style="374" bestFit="1" customWidth="1"/>
    <col min="11015" max="11015" width="21.5703125" style="374" customWidth="1"/>
    <col min="11016" max="11016" width="19.5703125" style="374" customWidth="1"/>
    <col min="11017" max="11017" width="15" style="374" customWidth="1"/>
    <col min="11018" max="11018" width="25.42578125" style="374" customWidth="1"/>
    <col min="11019" max="11260" width="12.5703125" style="374"/>
    <col min="11261" max="11261" width="67.7109375" style="374" customWidth="1"/>
    <col min="11262" max="11262" width="19.5703125" style="374" customWidth="1"/>
    <col min="11263" max="11263" width="2.5703125" style="374" customWidth="1"/>
    <col min="11264" max="11264" width="20.7109375" style="374" customWidth="1"/>
    <col min="11265" max="11265" width="21.5703125" style="374" customWidth="1"/>
    <col min="11266" max="11267" width="20.85546875" style="374" customWidth="1"/>
    <col min="11268" max="11268" width="4.7109375" style="374" customWidth="1"/>
    <col min="11269" max="11269" width="6.5703125" style="374" customWidth="1"/>
    <col min="11270" max="11270" width="14.85546875" style="374" bestFit="1" customWidth="1"/>
    <col min="11271" max="11271" width="21.5703125" style="374" customWidth="1"/>
    <col min="11272" max="11272" width="19.5703125" style="374" customWidth="1"/>
    <col min="11273" max="11273" width="15" style="374" customWidth="1"/>
    <col min="11274" max="11274" width="25.42578125" style="374" customWidth="1"/>
    <col min="11275" max="11516" width="12.5703125" style="374"/>
    <col min="11517" max="11517" width="67.7109375" style="374" customWidth="1"/>
    <col min="11518" max="11518" width="19.5703125" style="374" customWidth="1"/>
    <col min="11519" max="11519" width="2.5703125" style="374" customWidth="1"/>
    <col min="11520" max="11520" width="20.7109375" style="374" customWidth="1"/>
    <col min="11521" max="11521" width="21.5703125" style="374" customWidth="1"/>
    <col min="11522" max="11523" width="20.85546875" style="374" customWidth="1"/>
    <col min="11524" max="11524" width="4.7109375" style="374" customWidth="1"/>
    <col min="11525" max="11525" width="6.5703125" style="374" customWidth="1"/>
    <col min="11526" max="11526" width="14.85546875" style="374" bestFit="1" customWidth="1"/>
    <col min="11527" max="11527" width="21.5703125" style="374" customWidth="1"/>
    <col min="11528" max="11528" width="19.5703125" style="374" customWidth="1"/>
    <col min="11529" max="11529" width="15" style="374" customWidth="1"/>
    <col min="11530" max="11530" width="25.42578125" style="374" customWidth="1"/>
    <col min="11531" max="11772" width="12.5703125" style="374"/>
    <col min="11773" max="11773" width="67.7109375" style="374" customWidth="1"/>
    <col min="11774" max="11774" width="19.5703125" style="374" customWidth="1"/>
    <col min="11775" max="11775" width="2.5703125" style="374" customWidth="1"/>
    <col min="11776" max="11776" width="20.7109375" style="374" customWidth="1"/>
    <col min="11777" max="11777" width="21.5703125" style="374" customWidth="1"/>
    <col min="11778" max="11779" width="20.85546875" style="374" customWidth="1"/>
    <col min="11780" max="11780" width="4.7109375" style="374" customWidth="1"/>
    <col min="11781" max="11781" width="6.5703125" style="374" customWidth="1"/>
    <col min="11782" max="11782" width="14.85546875" style="374" bestFit="1" customWidth="1"/>
    <col min="11783" max="11783" width="21.5703125" style="374" customWidth="1"/>
    <col min="11784" max="11784" width="19.5703125" style="374" customWidth="1"/>
    <col min="11785" max="11785" width="15" style="374" customWidth="1"/>
    <col min="11786" max="11786" width="25.42578125" style="374" customWidth="1"/>
    <col min="11787" max="12028" width="12.5703125" style="374"/>
    <col min="12029" max="12029" width="67.7109375" style="374" customWidth="1"/>
    <col min="12030" max="12030" width="19.5703125" style="374" customWidth="1"/>
    <col min="12031" max="12031" width="2.5703125" style="374" customWidth="1"/>
    <col min="12032" max="12032" width="20.7109375" style="374" customWidth="1"/>
    <col min="12033" max="12033" width="21.5703125" style="374" customWidth="1"/>
    <col min="12034" max="12035" width="20.85546875" style="374" customWidth="1"/>
    <col min="12036" max="12036" width="4.7109375" style="374" customWidth="1"/>
    <col min="12037" max="12037" width="6.5703125" style="374" customWidth="1"/>
    <col min="12038" max="12038" width="14.85546875" style="374" bestFit="1" customWidth="1"/>
    <col min="12039" max="12039" width="21.5703125" style="374" customWidth="1"/>
    <col min="12040" max="12040" width="19.5703125" style="374" customWidth="1"/>
    <col min="12041" max="12041" width="15" style="374" customWidth="1"/>
    <col min="12042" max="12042" width="25.42578125" style="374" customWidth="1"/>
    <col min="12043" max="12284" width="12.5703125" style="374"/>
    <col min="12285" max="12285" width="67.7109375" style="374" customWidth="1"/>
    <col min="12286" max="12286" width="19.5703125" style="374" customWidth="1"/>
    <col min="12287" max="12287" width="2.5703125" style="374" customWidth="1"/>
    <col min="12288" max="12288" width="20.7109375" style="374" customWidth="1"/>
    <col min="12289" max="12289" width="21.5703125" style="374" customWidth="1"/>
    <col min="12290" max="12291" width="20.85546875" style="374" customWidth="1"/>
    <col min="12292" max="12292" width="4.7109375" style="374" customWidth="1"/>
    <col min="12293" max="12293" width="6.5703125" style="374" customWidth="1"/>
    <col min="12294" max="12294" width="14.85546875" style="374" bestFit="1" customWidth="1"/>
    <col min="12295" max="12295" width="21.5703125" style="374" customWidth="1"/>
    <col min="12296" max="12296" width="19.5703125" style="374" customWidth="1"/>
    <col min="12297" max="12297" width="15" style="374" customWidth="1"/>
    <col min="12298" max="12298" width="25.42578125" style="374" customWidth="1"/>
    <col min="12299" max="12540" width="12.5703125" style="374"/>
    <col min="12541" max="12541" width="67.7109375" style="374" customWidth="1"/>
    <col min="12542" max="12542" width="19.5703125" style="374" customWidth="1"/>
    <col min="12543" max="12543" width="2.5703125" style="374" customWidth="1"/>
    <col min="12544" max="12544" width="20.7109375" style="374" customWidth="1"/>
    <col min="12545" max="12545" width="21.5703125" style="374" customWidth="1"/>
    <col min="12546" max="12547" width="20.85546875" style="374" customWidth="1"/>
    <col min="12548" max="12548" width="4.7109375" style="374" customWidth="1"/>
    <col min="12549" max="12549" width="6.5703125" style="374" customWidth="1"/>
    <col min="12550" max="12550" width="14.85546875" style="374" bestFit="1" customWidth="1"/>
    <col min="12551" max="12551" width="21.5703125" style="374" customWidth="1"/>
    <col min="12552" max="12552" width="19.5703125" style="374" customWidth="1"/>
    <col min="12553" max="12553" width="15" style="374" customWidth="1"/>
    <col min="12554" max="12554" width="25.42578125" style="374" customWidth="1"/>
    <col min="12555" max="12796" width="12.5703125" style="374"/>
    <col min="12797" max="12797" width="67.7109375" style="374" customWidth="1"/>
    <col min="12798" max="12798" width="19.5703125" style="374" customWidth="1"/>
    <col min="12799" max="12799" width="2.5703125" style="374" customWidth="1"/>
    <col min="12800" max="12800" width="20.7109375" style="374" customWidth="1"/>
    <col min="12801" max="12801" width="21.5703125" style="374" customWidth="1"/>
    <col min="12802" max="12803" width="20.85546875" style="374" customWidth="1"/>
    <col min="12804" max="12804" width="4.7109375" style="374" customWidth="1"/>
    <col min="12805" max="12805" width="6.5703125" style="374" customWidth="1"/>
    <col min="12806" max="12806" width="14.85546875" style="374" bestFit="1" customWidth="1"/>
    <col min="12807" max="12807" width="21.5703125" style="374" customWidth="1"/>
    <col min="12808" max="12808" width="19.5703125" style="374" customWidth="1"/>
    <col min="12809" max="12809" width="15" style="374" customWidth="1"/>
    <col min="12810" max="12810" width="25.42578125" style="374" customWidth="1"/>
    <col min="12811" max="13052" width="12.5703125" style="374"/>
    <col min="13053" max="13053" width="67.7109375" style="374" customWidth="1"/>
    <col min="13054" max="13054" width="19.5703125" style="374" customWidth="1"/>
    <col min="13055" max="13055" width="2.5703125" style="374" customWidth="1"/>
    <col min="13056" max="13056" width="20.7109375" style="374" customWidth="1"/>
    <col min="13057" max="13057" width="21.5703125" style="374" customWidth="1"/>
    <col min="13058" max="13059" width="20.85546875" style="374" customWidth="1"/>
    <col min="13060" max="13060" width="4.7109375" style="374" customWidth="1"/>
    <col min="13061" max="13061" width="6.5703125" style="374" customWidth="1"/>
    <col min="13062" max="13062" width="14.85546875" style="374" bestFit="1" customWidth="1"/>
    <col min="13063" max="13063" width="21.5703125" style="374" customWidth="1"/>
    <col min="13064" max="13064" width="19.5703125" style="374" customWidth="1"/>
    <col min="13065" max="13065" width="15" style="374" customWidth="1"/>
    <col min="13066" max="13066" width="25.42578125" style="374" customWidth="1"/>
    <col min="13067" max="13308" width="12.5703125" style="374"/>
    <col min="13309" max="13309" width="67.7109375" style="374" customWidth="1"/>
    <col min="13310" max="13310" width="19.5703125" style="374" customWidth="1"/>
    <col min="13311" max="13311" width="2.5703125" style="374" customWidth="1"/>
    <col min="13312" max="13312" width="20.7109375" style="374" customWidth="1"/>
    <col min="13313" max="13313" width="21.5703125" style="374" customWidth="1"/>
    <col min="13314" max="13315" width="20.85546875" style="374" customWidth="1"/>
    <col min="13316" max="13316" width="4.7109375" style="374" customWidth="1"/>
    <col min="13317" max="13317" width="6.5703125" style="374" customWidth="1"/>
    <col min="13318" max="13318" width="14.85546875" style="374" bestFit="1" customWidth="1"/>
    <col min="13319" max="13319" width="21.5703125" style="374" customWidth="1"/>
    <col min="13320" max="13320" width="19.5703125" style="374" customWidth="1"/>
    <col min="13321" max="13321" width="15" style="374" customWidth="1"/>
    <col min="13322" max="13322" width="25.42578125" style="374" customWidth="1"/>
    <col min="13323" max="13564" width="12.5703125" style="374"/>
    <col min="13565" max="13565" width="67.7109375" style="374" customWidth="1"/>
    <col min="13566" max="13566" width="19.5703125" style="374" customWidth="1"/>
    <col min="13567" max="13567" width="2.5703125" style="374" customWidth="1"/>
    <col min="13568" max="13568" width="20.7109375" style="374" customWidth="1"/>
    <col min="13569" max="13569" width="21.5703125" style="374" customWidth="1"/>
    <col min="13570" max="13571" width="20.85546875" style="374" customWidth="1"/>
    <col min="13572" max="13572" width="4.7109375" style="374" customWidth="1"/>
    <col min="13573" max="13573" width="6.5703125" style="374" customWidth="1"/>
    <col min="13574" max="13574" width="14.85546875" style="374" bestFit="1" customWidth="1"/>
    <col min="13575" max="13575" width="21.5703125" style="374" customWidth="1"/>
    <col min="13576" max="13576" width="19.5703125" style="374" customWidth="1"/>
    <col min="13577" max="13577" width="15" style="374" customWidth="1"/>
    <col min="13578" max="13578" width="25.42578125" style="374" customWidth="1"/>
    <col min="13579" max="13820" width="12.5703125" style="374"/>
    <col min="13821" max="13821" width="67.7109375" style="374" customWidth="1"/>
    <col min="13822" max="13822" width="19.5703125" style="374" customWidth="1"/>
    <col min="13823" max="13823" width="2.5703125" style="374" customWidth="1"/>
    <col min="13824" max="13824" width="20.7109375" style="374" customWidth="1"/>
    <col min="13825" max="13825" width="21.5703125" style="374" customWidth="1"/>
    <col min="13826" max="13827" width="20.85546875" style="374" customWidth="1"/>
    <col min="13828" max="13828" width="4.7109375" style="374" customWidth="1"/>
    <col min="13829" max="13829" width="6.5703125" style="374" customWidth="1"/>
    <col min="13830" max="13830" width="14.85546875" style="374" bestFit="1" customWidth="1"/>
    <col min="13831" max="13831" width="21.5703125" style="374" customWidth="1"/>
    <col min="13832" max="13832" width="19.5703125" style="374" customWidth="1"/>
    <col min="13833" max="13833" width="15" style="374" customWidth="1"/>
    <col min="13834" max="13834" width="25.42578125" style="374" customWidth="1"/>
    <col min="13835" max="14076" width="12.5703125" style="374"/>
    <col min="14077" max="14077" width="67.7109375" style="374" customWidth="1"/>
    <col min="14078" max="14078" width="19.5703125" style="374" customWidth="1"/>
    <col min="14079" max="14079" width="2.5703125" style="374" customWidth="1"/>
    <col min="14080" max="14080" width="20.7109375" style="374" customWidth="1"/>
    <col min="14081" max="14081" width="21.5703125" style="374" customWidth="1"/>
    <col min="14082" max="14083" width="20.85546875" style="374" customWidth="1"/>
    <col min="14084" max="14084" width="4.7109375" style="374" customWidth="1"/>
    <col min="14085" max="14085" width="6.5703125" style="374" customWidth="1"/>
    <col min="14086" max="14086" width="14.85546875" style="374" bestFit="1" customWidth="1"/>
    <col min="14087" max="14087" width="21.5703125" style="374" customWidth="1"/>
    <col min="14088" max="14088" width="19.5703125" style="374" customWidth="1"/>
    <col min="14089" max="14089" width="15" style="374" customWidth="1"/>
    <col min="14090" max="14090" width="25.42578125" style="374" customWidth="1"/>
    <col min="14091" max="14332" width="12.5703125" style="374"/>
    <col min="14333" max="14333" width="67.7109375" style="374" customWidth="1"/>
    <col min="14334" max="14334" width="19.5703125" style="374" customWidth="1"/>
    <col min="14335" max="14335" width="2.5703125" style="374" customWidth="1"/>
    <col min="14336" max="14336" width="20.7109375" style="374" customWidth="1"/>
    <col min="14337" max="14337" width="21.5703125" style="374" customWidth="1"/>
    <col min="14338" max="14339" width="20.85546875" style="374" customWidth="1"/>
    <col min="14340" max="14340" width="4.7109375" style="374" customWidth="1"/>
    <col min="14341" max="14341" width="6.5703125" style="374" customWidth="1"/>
    <col min="14342" max="14342" width="14.85546875" style="374" bestFit="1" customWidth="1"/>
    <col min="14343" max="14343" width="21.5703125" style="374" customWidth="1"/>
    <col min="14344" max="14344" width="19.5703125" style="374" customWidth="1"/>
    <col min="14345" max="14345" width="15" style="374" customWidth="1"/>
    <col min="14346" max="14346" width="25.42578125" style="374" customWidth="1"/>
    <col min="14347" max="14588" width="12.5703125" style="374"/>
    <col min="14589" max="14589" width="67.7109375" style="374" customWidth="1"/>
    <col min="14590" max="14590" width="19.5703125" style="374" customWidth="1"/>
    <col min="14591" max="14591" width="2.5703125" style="374" customWidth="1"/>
    <col min="14592" max="14592" width="20.7109375" style="374" customWidth="1"/>
    <col min="14593" max="14593" width="21.5703125" style="374" customWidth="1"/>
    <col min="14594" max="14595" width="20.85546875" style="374" customWidth="1"/>
    <col min="14596" max="14596" width="4.7109375" style="374" customWidth="1"/>
    <col min="14597" max="14597" width="6.5703125" style="374" customWidth="1"/>
    <col min="14598" max="14598" width="14.85546875" style="374" bestFit="1" customWidth="1"/>
    <col min="14599" max="14599" width="21.5703125" style="374" customWidth="1"/>
    <col min="14600" max="14600" width="19.5703125" style="374" customWidth="1"/>
    <col min="14601" max="14601" width="15" style="374" customWidth="1"/>
    <col min="14602" max="14602" width="25.42578125" style="374" customWidth="1"/>
    <col min="14603" max="14844" width="12.5703125" style="374"/>
    <col min="14845" max="14845" width="67.7109375" style="374" customWidth="1"/>
    <col min="14846" max="14846" width="19.5703125" style="374" customWidth="1"/>
    <col min="14847" max="14847" width="2.5703125" style="374" customWidth="1"/>
    <col min="14848" max="14848" width="20.7109375" style="374" customWidth="1"/>
    <col min="14849" max="14849" width="21.5703125" style="374" customWidth="1"/>
    <col min="14850" max="14851" width="20.85546875" style="374" customWidth="1"/>
    <col min="14852" max="14852" width="4.7109375" style="374" customWidth="1"/>
    <col min="14853" max="14853" width="6.5703125" style="374" customWidth="1"/>
    <col min="14854" max="14854" width="14.85546875" style="374" bestFit="1" customWidth="1"/>
    <col min="14855" max="14855" width="21.5703125" style="374" customWidth="1"/>
    <col min="14856" max="14856" width="19.5703125" style="374" customWidth="1"/>
    <col min="14857" max="14857" width="15" style="374" customWidth="1"/>
    <col min="14858" max="14858" width="25.42578125" style="374" customWidth="1"/>
    <col min="14859" max="15100" width="12.5703125" style="374"/>
    <col min="15101" max="15101" width="67.7109375" style="374" customWidth="1"/>
    <col min="15102" max="15102" width="19.5703125" style="374" customWidth="1"/>
    <col min="15103" max="15103" width="2.5703125" style="374" customWidth="1"/>
    <col min="15104" max="15104" width="20.7109375" style="374" customWidth="1"/>
    <col min="15105" max="15105" width="21.5703125" style="374" customWidth="1"/>
    <col min="15106" max="15107" width="20.85546875" style="374" customWidth="1"/>
    <col min="15108" max="15108" width="4.7109375" style="374" customWidth="1"/>
    <col min="15109" max="15109" width="6.5703125" style="374" customWidth="1"/>
    <col min="15110" max="15110" width="14.85546875" style="374" bestFit="1" customWidth="1"/>
    <col min="15111" max="15111" width="21.5703125" style="374" customWidth="1"/>
    <col min="15112" max="15112" width="19.5703125" style="374" customWidth="1"/>
    <col min="15113" max="15113" width="15" style="374" customWidth="1"/>
    <col min="15114" max="15114" width="25.42578125" style="374" customWidth="1"/>
    <col min="15115" max="15356" width="12.5703125" style="374"/>
    <col min="15357" max="15357" width="67.7109375" style="374" customWidth="1"/>
    <col min="15358" max="15358" width="19.5703125" style="374" customWidth="1"/>
    <col min="15359" max="15359" width="2.5703125" style="374" customWidth="1"/>
    <col min="15360" max="15360" width="20.7109375" style="374" customWidth="1"/>
    <col min="15361" max="15361" width="21.5703125" style="374" customWidth="1"/>
    <col min="15362" max="15363" width="20.85546875" style="374" customWidth="1"/>
    <col min="15364" max="15364" width="4.7109375" style="374" customWidth="1"/>
    <col min="15365" max="15365" width="6.5703125" style="374" customWidth="1"/>
    <col min="15366" max="15366" width="14.85546875" style="374" bestFit="1" customWidth="1"/>
    <col min="15367" max="15367" width="21.5703125" style="374" customWidth="1"/>
    <col min="15368" max="15368" width="19.5703125" style="374" customWidth="1"/>
    <col min="15369" max="15369" width="15" style="374" customWidth="1"/>
    <col min="15370" max="15370" width="25.42578125" style="374" customWidth="1"/>
    <col min="15371" max="15612" width="12.5703125" style="374"/>
    <col min="15613" max="15613" width="67.7109375" style="374" customWidth="1"/>
    <col min="15614" max="15614" width="19.5703125" style="374" customWidth="1"/>
    <col min="15615" max="15615" width="2.5703125" style="374" customWidth="1"/>
    <col min="15616" max="15616" width="20.7109375" style="374" customWidth="1"/>
    <col min="15617" max="15617" width="21.5703125" style="374" customWidth="1"/>
    <col min="15618" max="15619" width="20.85546875" style="374" customWidth="1"/>
    <col min="15620" max="15620" width="4.7109375" style="374" customWidth="1"/>
    <col min="15621" max="15621" width="6.5703125" style="374" customWidth="1"/>
    <col min="15622" max="15622" width="14.85546875" style="374" bestFit="1" customWidth="1"/>
    <col min="15623" max="15623" width="21.5703125" style="374" customWidth="1"/>
    <col min="15624" max="15624" width="19.5703125" style="374" customWidth="1"/>
    <col min="15625" max="15625" width="15" style="374" customWidth="1"/>
    <col min="15626" max="15626" width="25.42578125" style="374" customWidth="1"/>
    <col min="15627" max="15868" width="12.5703125" style="374"/>
    <col min="15869" max="15869" width="67.7109375" style="374" customWidth="1"/>
    <col min="15870" max="15870" width="19.5703125" style="374" customWidth="1"/>
    <col min="15871" max="15871" width="2.5703125" style="374" customWidth="1"/>
    <col min="15872" max="15872" width="20.7109375" style="374" customWidth="1"/>
    <col min="15873" max="15873" width="21.5703125" style="374" customWidth="1"/>
    <col min="15874" max="15875" width="20.85546875" style="374" customWidth="1"/>
    <col min="15876" max="15876" width="4.7109375" style="374" customWidth="1"/>
    <col min="15877" max="15877" width="6.5703125" style="374" customWidth="1"/>
    <col min="15878" max="15878" width="14.85546875" style="374" bestFit="1" customWidth="1"/>
    <col min="15879" max="15879" width="21.5703125" style="374" customWidth="1"/>
    <col min="15880" max="15880" width="19.5703125" style="374" customWidth="1"/>
    <col min="15881" max="15881" width="15" style="374" customWidth="1"/>
    <col min="15882" max="15882" width="25.42578125" style="374" customWidth="1"/>
    <col min="15883" max="16124" width="12.5703125" style="374"/>
    <col min="16125" max="16125" width="67.7109375" style="374" customWidth="1"/>
    <col min="16126" max="16126" width="19.5703125" style="374" customWidth="1"/>
    <col min="16127" max="16127" width="2.5703125" style="374" customWidth="1"/>
    <col min="16128" max="16128" width="20.7109375" style="374" customWidth="1"/>
    <col min="16129" max="16129" width="21.5703125" style="374" customWidth="1"/>
    <col min="16130" max="16131" width="20.85546875" style="374" customWidth="1"/>
    <col min="16132" max="16132" width="4.7109375" style="374" customWidth="1"/>
    <col min="16133" max="16133" width="6.5703125" style="374" customWidth="1"/>
    <col min="16134" max="16134" width="14.85546875" style="374" bestFit="1" customWidth="1"/>
    <col min="16135" max="16135" width="21.5703125" style="374" customWidth="1"/>
    <col min="16136" max="16136" width="19.5703125" style="374" customWidth="1"/>
    <col min="16137" max="16137" width="15" style="374" customWidth="1"/>
    <col min="16138" max="16138" width="25.42578125" style="374" customWidth="1"/>
    <col min="16139" max="16384" width="12.5703125" style="374"/>
  </cols>
  <sheetData>
    <row r="1" spans="1:62" ht="16.5" customHeight="1">
      <c r="A1" s="371" t="s">
        <v>588</v>
      </c>
      <c r="B1" s="372"/>
      <c r="C1" s="372"/>
      <c r="D1" s="372"/>
      <c r="E1" s="372"/>
      <c r="F1" s="373"/>
      <c r="G1" s="373"/>
    </row>
    <row r="2" spans="1:62" ht="25.5" customHeight="1">
      <c r="A2" s="375" t="s">
        <v>589</v>
      </c>
      <c r="B2" s="376"/>
      <c r="C2" s="376"/>
      <c r="D2" s="376"/>
      <c r="E2" s="376"/>
      <c r="F2" s="377"/>
      <c r="G2" s="377"/>
    </row>
    <row r="3" spans="1:62" ht="21" customHeight="1">
      <c r="A3" s="375"/>
      <c r="B3" s="376"/>
      <c r="C3" s="376"/>
      <c r="D3" s="376"/>
      <c r="E3" s="376"/>
      <c r="F3" s="377"/>
      <c r="G3" s="378" t="s">
        <v>2</v>
      </c>
    </row>
    <row r="4" spans="1:62" ht="16.5" customHeight="1">
      <c r="A4" s="379"/>
      <c r="B4" s="1549" t="s">
        <v>562</v>
      </c>
      <c r="C4" s="1550"/>
      <c r="D4" s="1550"/>
      <c r="E4" s="1551"/>
      <c r="F4" s="1552" t="s">
        <v>563</v>
      </c>
      <c r="G4" s="1553"/>
    </row>
    <row r="5" spans="1:62" ht="15" customHeight="1">
      <c r="A5" s="380"/>
      <c r="B5" s="1543" t="s">
        <v>778</v>
      </c>
      <c r="C5" s="1544"/>
      <c r="D5" s="1544"/>
      <c r="E5" s="1545"/>
      <c r="F5" s="1543" t="s">
        <v>778</v>
      </c>
      <c r="G5" s="1545"/>
      <c r="H5" s="381" t="s">
        <v>4</v>
      </c>
    </row>
    <row r="6" spans="1:62" ht="15.75">
      <c r="A6" s="382" t="s">
        <v>3</v>
      </c>
      <c r="B6" s="383"/>
      <c r="C6" s="384"/>
      <c r="D6" s="385" t="s">
        <v>564</v>
      </c>
      <c r="E6" s="386"/>
      <c r="F6" s="387" t="s">
        <v>4</v>
      </c>
      <c r="G6" s="388" t="s">
        <v>4</v>
      </c>
      <c r="H6" s="381"/>
    </row>
    <row r="7" spans="1:62" ht="14.25" customHeight="1">
      <c r="A7" s="389"/>
      <c r="B7" s="390"/>
      <c r="C7" s="391"/>
      <c r="D7" s="392"/>
      <c r="E7" s="393" t="s">
        <v>564</v>
      </c>
      <c r="F7" s="394" t="s">
        <v>565</v>
      </c>
      <c r="G7" s="388" t="s">
        <v>566</v>
      </c>
      <c r="H7" s="395"/>
    </row>
    <row r="8" spans="1:62" ht="14.25" customHeight="1">
      <c r="A8" s="396"/>
      <c r="B8" s="391" t="s">
        <v>567</v>
      </c>
      <c r="C8" s="391"/>
      <c r="D8" s="382" t="s">
        <v>568</v>
      </c>
      <c r="E8" s="397" t="s">
        <v>569</v>
      </c>
      <c r="F8" s="394" t="s">
        <v>570</v>
      </c>
      <c r="G8" s="388" t="s">
        <v>571</v>
      </c>
      <c r="H8" s="395"/>
    </row>
    <row r="9" spans="1:62" ht="14.25" customHeight="1">
      <c r="A9" s="398"/>
      <c r="B9" s="399"/>
      <c r="C9" s="400"/>
      <c r="D9" s="401"/>
      <c r="E9" s="397" t="s">
        <v>572</v>
      </c>
      <c r="F9" s="402" t="s">
        <v>573</v>
      </c>
      <c r="G9" s="403"/>
      <c r="H9" s="404" t="s">
        <v>4</v>
      </c>
    </row>
    <row r="10" spans="1:62" ht="9.9499999999999993" customHeight="1">
      <c r="A10" s="405" t="s">
        <v>439</v>
      </c>
      <c r="B10" s="406">
        <v>2</v>
      </c>
      <c r="C10" s="407"/>
      <c r="D10" s="407">
        <v>3</v>
      </c>
      <c r="E10" s="407">
        <v>4</v>
      </c>
      <c r="F10" s="408">
        <v>5</v>
      </c>
      <c r="G10" s="409">
        <v>6</v>
      </c>
      <c r="H10" s="404" t="s">
        <v>4</v>
      </c>
    </row>
    <row r="11" spans="1:62" ht="12.75" customHeight="1">
      <c r="A11" s="410" t="s">
        <v>4</v>
      </c>
      <c r="B11" s="678" t="s">
        <v>4</v>
      </c>
      <c r="C11" s="678"/>
      <c r="D11" s="679" t="s">
        <v>124</v>
      </c>
      <c r="E11" s="680"/>
      <c r="F11" s="681" t="s">
        <v>4</v>
      </c>
      <c r="G11" s="682" t="s">
        <v>124</v>
      </c>
      <c r="H11" s="404" t="s">
        <v>4</v>
      </c>
    </row>
    <row r="12" spans="1:62" ht="16.5" customHeight="1">
      <c r="A12" s="410" t="s">
        <v>590</v>
      </c>
      <c r="B12" s="739">
        <v>3915586910.0399995</v>
      </c>
      <c r="C12" s="739"/>
      <c r="D12" s="740">
        <v>928994230.82999992</v>
      </c>
      <c r="E12" s="740">
        <v>846083318.21000004</v>
      </c>
      <c r="F12" s="739">
        <v>754674536.67999995</v>
      </c>
      <c r="G12" s="740">
        <v>174319694.15000001</v>
      </c>
      <c r="H12" s="404" t="s">
        <v>4</v>
      </c>
    </row>
    <row r="13" spans="1:62" s="411" customFormat="1" ht="21.75" customHeight="1">
      <c r="A13" s="683" t="s">
        <v>234</v>
      </c>
      <c r="B13" s="713">
        <v>3121778.9600000004</v>
      </c>
      <c r="C13" s="713"/>
      <c r="D13" s="741">
        <v>0</v>
      </c>
      <c r="E13" s="741">
        <v>0</v>
      </c>
      <c r="F13" s="742">
        <v>0</v>
      </c>
      <c r="G13" s="714">
        <v>0</v>
      </c>
      <c r="H13" s="404" t="s">
        <v>4</v>
      </c>
      <c r="I13" s="374"/>
      <c r="J13" s="374"/>
      <c r="K13" s="374"/>
      <c r="L13" s="374"/>
      <c r="M13" s="374"/>
      <c r="N13" s="374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</row>
    <row r="14" spans="1:62" s="411" customFormat="1" ht="21.75" customHeight="1">
      <c r="A14" s="683" t="s">
        <v>235</v>
      </c>
      <c r="B14" s="713">
        <v>9312275.5899999999</v>
      </c>
      <c r="C14" s="713"/>
      <c r="D14" s="741">
        <v>0</v>
      </c>
      <c r="E14" s="741">
        <v>0</v>
      </c>
      <c r="F14" s="742">
        <v>0</v>
      </c>
      <c r="G14" s="714">
        <v>0</v>
      </c>
      <c r="H14" s="404" t="s">
        <v>4</v>
      </c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</row>
    <row r="15" spans="1:62" s="411" customFormat="1" ht="21.75" customHeight="1">
      <c r="A15" s="683" t="s">
        <v>236</v>
      </c>
      <c r="B15" s="713">
        <v>2990883.4799999991</v>
      </c>
      <c r="C15" s="713"/>
      <c r="D15" s="741">
        <v>0</v>
      </c>
      <c r="E15" s="741">
        <v>0</v>
      </c>
      <c r="F15" s="742">
        <v>0</v>
      </c>
      <c r="G15" s="714">
        <v>0</v>
      </c>
      <c r="H15" s="404" t="s">
        <v>4</v>
      </c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</row>
    <row r="16" spans="1:62" s="411" customFormat="1" ht="21.75" customHeight="1">
      <c r="A16" s="683" t="s">
        <v>237</v>
      </c>
      <c r="B16" s="713">
        <v>29733</v>
      </c>
      <c r="C16" s="713"/>
      <c r="D16" s="741">
        <v>0</v>
      </c>
      <c r="E16" s="741">
        <v>0</v>
      </c>
      <c r="F16" s="742">
        <v>0</v>
      </c>
      <c r="G16" s="714">
        <v>0</v>
      </c>
      <c r="H16" s="404" t="s">
        <v>4</v>
      </c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</row>
    <row r="17" spans="1:69" s="411" customFormat="1" ht="21.75" customHeight="1">
      <c r="A17" s="683" t="s">
        <v>238</v>
      </c>
      <c r="B17" s="713">
        <v>6899882.5299999993</v>
      </c>
      <c r="C17" s="713"/>
      <c r="D17" s="741">
        <v>0</v>
      </c>
      <c r="E17" s="741">
        <v>0</v>
      </c>
      <c r="F17" s="742">
        <v>0</v>
      </c>
      <c r="G17" s="714">
        <v>0</v>
      </c>
      <c r="H17" s="404" t="s">
        <v>4</v>
      </c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</row>
    <row r="18" spans="1:69" s="411" customFormat="1" ht="21.75" customHeight="1">
      <c r="A18" s="683" t="s">
        <v>239</v>
      </c>
      <c r="B18" s="713">
        <v>48095.09</v>
      </c>
      <c r="C18" s="713"/>
      <c r="D18" s="741">
        <v>0</v>
      </c>
      <c r="E18" s="741">
        <v>0</v>
      </c>
      <c r="F18" s="742">
        <v>0</v>
      </c>
      <c r="G18" s="714">
        <v>0</v>
      </c>
      <c r="H18" s="404" t="s">
        <v>4</v>
      </c>
      <c r="I18" s="374"/>
      <c r="J18" s="374"/>
      <c r="K18" s="374"/>
      <c r="L18" s="374"/>
      <c r="M18" s="374"/>
      <c r="N18" s="374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  <c r="AX18" s="374"/>
      <c r="AY18" s="374"/>
      <c r="AZ18" s="374"/>
      <c r="BA18" s="374"/>
      <c r="BB18" s="374"/>
      <c r="BC18" s="374"/>
      <c r="BD18" s="374"/>
      <c r="BE18" s="374"/>
      <c r="BF18" s="374"/>
      <c r="BG18" s="374"/>
      <c r="BH18" s="374"/>
      <c r="BI18" s="374"/>
      <c r="BJ18" s="374"/>
    </row>
    <row r="19" spans="1:69" s="411" customFormat="1" ht="21.75" customHeight="1">
      <c r="A19" s="683" t="s">
        <v>240</v>
      </c>
      <c r="B19" s="713">
        <v>1221372.1499999999</v>
      </c>
      <c r="C19" s="713"/>
      <c r="D19" s="741">
        <v>0</v>
      </c>
      <c r="E19" s="741">
        <v>0</v>
      </c>
      <c r="F19" s="742">
        <v>0</v>
      </c>
      <c r="G19" s="714">
        <v>0</v>
      </c>
      <c r="H19" s="404" t="s">
        <v>4</v>
      </c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4"/>
      <c r="BH19" s="374"/>
      <c r="BI19" s="374"/>
      <c r="BJ19" s="374"/>
    </row>
    <row r="20" spans="1:69" s="411" customFormat="1" ht="21.75" customHeight="1">
      <c r="A20" s="683" t="s">
        <v>241</v>
      </c>
      <c r="B20" s="713">
        <v>1087324.7999999998</v>
      </c>
      <c r="C20" s="713"/>
      <c r="D20" s="741">
        <v>0</v>
      </c>
      <c r="E20" s="741">
        <v>0</v>
      </c>
      <c r="F20" s="742">
        <v>0</v>
      </c>
      <c r="G20" s="714">
        <v>0</v>
      </c>
      <c r="H20" s="404" t="s">
        <v>4</v>
      </c>
      <c r="I20" s="374"/>
      <c r="J20" s="374"/>
      <c r="K20" s="374"/>
      <c r="L20" s="374"/>
      <c r="M20" s="374"/>
      <c r="N20" s="374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74"/>
      <c r="BG20" s="374"/>
      <c r="BH20" s="374"/>
      <c r="BI20" s="374"/>
      <c r="BJ20" s="374"/>
    </row>
    <row r="21" spans="1:69" s="411" customFormat="1" ht="21.75" customHeight="1">
      <c r="A21" s="683" t="s">
        <v>591</v>
      </c>
      <c r="B21" s="713">
        <v>7609409.1500000004</v>
      </c>
      <c r="C21" s="713"/>
      <c r="D21" s="741">
        <v>0</v>
      </c>
      <c r="E21" s="741">
        <v>0</v>
      </c>
      <c r="F21" s="742">
        <v>0</v>
      </c>
      <c r="G21" s="714">
        <v>0</v>
      </c>
      <c r="H21" s="404" t="s">
        <v>4</v>
      </c>
      <c r="I21" s="374"/>
      <c r="J21" s="374"/>
      <c r="K21" s="374"/>
      <c r="L21" s="374"/>
      <c r="M21" s="374"/>
      <c r="N21" s="374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4"/>
      <c r="BG21" s="374"/>
      <c r="BH21" s="374"/>
      <c r="BI21" s="374"/>
      <c r="BJ21" s="374"/>
    </row>
    <row r="22" spans="1:69" s="411" customFormat="1" ht="21.75" customHeight="1">
      <c r="A22" s="683" t="s">
        <v>716</v>
      </c>
      <c r="B22" s="713">
        <v>43550.400000000001</v>
      </c>
      <c r="C22" s="713"/>
      <c r="D22" s="741">
        <v>0</v>
      </c>
      <c r="E22" s="741">
        <v>0</v>
      </c>
      <c r="F22" s="742">
        <v>0</v>
      </c>
      <c r="G22" s="714">
        <v>0</v>
      </c>
      <c r="H22" s="404" t="s">
        <v>4</v>
      </c>
      <c r="I22" s="374"/>
      <c r="J22" s="374"/>
      <c r="K22" s="374"/>
      <c r="L22" s="374"/>
      <c r="M22" s="374"/>
      <c r="N22" s="374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  <c r="AX22" s="374"/>
      <c r="AY22" s="374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</row>
    <row r="23" spans="1:69" ht="21.75" customHeight="1">
      <c r="A23" s="683" t="s">
        <v>243</v>
      </c>
      <c r="B23" s="713">
        <v>2417206.5400000005</v>
      </c>
      <c r="C23" s="713"/>
      <c r="D23" s="741">
        <v>0</v>
      </c>
      <c r="E23" s="741">
        <v>0</v>
      </c>
      <c r="F23" s="742">
        <v>0</v>
      </c>
      <c r="G23" s="714">
        <v>0</v>
      </c>
      <c r="H23" s="404" t="s">
        <v>4</v>
      </c>
    </row>
    <row r="24" spans="1:69" s="411" customFormat="1" ht="21.75" customHeight="1">
      <c r="A24" s="683" t="s">
        <v>244</v>
      </c>
      <c r="B24" s="713">
        <v>1633889.19</v>
      </c>
      <c r="C24" s="713"/>
      <c r="D24" s="741">
        <v>0</v>
      </c>
      <c r="E24" s="741">
        <v>0</v>
      </c>
      <c r="F24" s="742">
        <v>0</v>
      </c>
      <c r="G24" s="714">
        <v>0</v>
      </c>
      <c r="H24" s="404" t="s">
        <v>4</v>
      </c>
      <c r="I24" s="374"/>
      <c r="J24" s="374"/>
      <c r="K24" s="374"/>
      <c r="L24" s="374"/>
      <c r="M24" s="374"/>
      <c r="N24" s="374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</row>
    <row r="25" spans="1:69" s="413" customFormat="1" ht="31.5" customHeight="1">
      <c r="A25" s="412" t="s">
        <v>592</v>
      </c>
      <c r="B25" s="713">
        <v>7828545.2600000007</v>
      </c>
      <c r="C25" s="712"/>
      <c r="D25" s="741">
        <v>0</v>
      </c>
      <c r="E25" s="741">
        <v>0</v>
      </c>
      <c r="F25" s="743">
        <v>0</v>
      </c>
      <c r="G25" s="714">
        <v>0</v>
      </c>
      <c r="H25" s="404" t="s">
        <v>4</v>
      </c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</row>
    <row r="26" spans="1:69" s="414" customFormat="1" ht="19.5" customHeight="1">
      <c r="A26" s="683" t="s">
        <v>246</v>
      </c>
      <c r="B26" s="713">
        <v>113199.1</v>
      </c>
      <c r="C26" s="713"/>
      <c r="D26" s="741">
        <v>0</v>
      </c>
      <c r="E26" s="741">
        <v>0</v>
      </c>
      <c r="F26" s="742">
        <v>0</v>
      </c>
      <c r="G26" s="714">
        <v>0</v>
      </c>
      <c r="H26" s="404" t="s">
        <v>4</v>
      </c>
      <c r="I26" s="374"/>
      <c r="J26" s="374"/>
      <c r="K26" s="374"/>
      <c r="L26" s="374"/>
      <c r="M26" s="374"/>
      <c r="N26" s="374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</row>
    <row r="27" spans="1:69" s="414" customFormat="1" ht="21.75" customHeight="1">
      <c r="A27" s="683" t="s">
        <v>247</v>
      </c>
      <c r="B27" s="713">
        <v>134367534.56999999</v>
      </c>
      <c r="C27" s="713"/>
      <c r="D27" s="741">
        <v>281793.42</v>
      </c>
      <c r="E27" s="741">
        <v>102.94</v>
      </c>
      <c r="F27" s="742">
        <v>281480.87</v>
      </c>
      <c r="G27" s="714">
        <v>312.54999999999995</v>
      </c>
      <c r="H27" s="404" t="s">
        <v>4</v>
      </c>
      <c r="I27" s="374"/>
      <c r="J27" s="374"/>
      <c r="K27" s="374"/>
      <c r="L27" s="374"/>
      <c r="M27" s="374"/>
      <c r="N27" s="374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</row>
    <row r="28" spans="1:69" s="414" customFormat="1" ht="21.75" customHeight="1">
      <c r="A28" s="683" t="s">
        <v>593</v>
      </c>
      <c r="B28" s="713">
        <v>3957868.5800000005</v>
      </c>
      <c r="C28" s="713"/>
      <c r="D28" s="741">
        <v>0</v>
      </c>
      <c r="E28" s="741">
        <v>0</v>
      </c>
      <c r="F28" s="742">
        <v>0</v>
      </c>
      <c r="G28" s="714">
        <v>0</v>
      </c>
      <c r="H28" s="404" t="s">
        <v>4</v>
      </c>
      <c r="I28" s="374"/>
      <c r="J28" s="374"/>
      <c r="K28" s="374"/>
      <c r="L28" s="374"/>
      <c r="M28" s="374"/>
      <c r="N28" s="374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</row>
    <row r="29" spans="1:69" s="414" customFormat="1" ht="21" customHeight="1">
      <c r="A29" s="683" t="s">
        <v>249</v>
      </c>
      <c r="B29" s="713">
        <v>764647.09000000008</v>
      </c>
      <c r="C29" s="713"/>
      <c r="D29" s="741">
        <v>0</v>
      </c>
      <c r="E29" s="741">
        <v>0</v>
      </c>
      <c r="F29" s="742">
        <v>0</v>
      </c>
      <c r="G29" s="714">
        <v>0</v>
      </c>
      <c r="H29" s="404" t="s">
        <v>4</v>
      </c>
      <c r="I29" s="374"/>
      <c r="J29" s="374"/>
      <c r="K29" s="374"/>
      <c r="L29" s="374"/>
      <c r="M29" s="374"/>
      <c r="N29" s="374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  <c r="AA29" s="374"/>
      <c r="AB29" s="374"/>
      <c r="AC29" s="374"/>
      <c r="AD29" s="374"/>
      <c r="AE29" s="374"/>
      <c r="AF29" s="374"/>
      <c r="AG29" s="374"/>
      <c r="AH29" s="374"/>
      <c r="AI29" s="374"/>
      <c r="AJ29" s="374"/>
      <c r="AK29" s="374"/>
      <c r="AL29" s="374"/>
      <c r="AM29" s="374"/>
      <c r="AN29" s="374"/>
      <c r="AO29" s="374"/>
      <c r="AP29" s="374"/>
      <c r="AQ29" s="374"/>
      <c r="AR29" s="374"/>
      <c r="AS29" s="374"/>
      <c r="AT29" s="374"/>
      <c r="AU29" s="374"/>
      <c r="AV29" s="374"/>
      <c r="AW29" s="374"/>
      <c r="AX29" s="374"/>
      <c r="AY29" s="374"/>
      <c r="AZ29" s="374"/>
      <c r="BA29" s="374"/>
      <c r="BB29" s="374"/>
      <c r="BC29" s="374"/>
      <c r="BD29" s="374"/>
      <c r="BE29" s="374"/>
      <c r="BF29" s="374"/>
      <c r="BG29" s="374"/>
      <c r="BH29" s="374"/>
      <c r="BI29" s="374"/>
      <c r="BJ29" s="374"/>
      <c r="BK29" s="374"/>
      <c r="BL29" s="374"/>
      <c r="BM29" s="374"/>
      <c r="BN29" s="374"/>
      <c r="BO29" s="374"/>
      <c r="BP29" s="374"/>
      <c r="BQ29" s="374"/>
    </row>
    <row r="30" spans="1:69" s="411" customFormat="1" ht="31.5" customHeight="1">
      <c r="A30" s="412" t="s">
        <v>594</v>
      </c>
      <c r="B30" s="713">
        <v>2253467.2199999997</v>
      </c>
      <c r="C30" s="712"/>
      <c r="D30" s="741">
        <v>0</v>
      </c>
      <c r="E30" s="741">
        <v>0</v>
      </c>
      <c r="F30" s="742">
        <v>0</v>
      </c>
      <c r="G30" s="714">
        <v>0</v>
      </c>
      <c r="H30" s="404" t="s">
        <v>4</v>
      </c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4"/>
      <c r="AR30" s="374"/>
      <c r="AS30" s="374"/>
      <c r="AT30" s="374"/>
      <c r="AU30" s="374"/>
      <c r="AV30" s="374"/>
      <c r="AW30" s="374"/>
      <c r="AX30" s="374"/>
      <c r="AY30" s="374"/>
      <c r="AZ30" s="374"/>
      <c r="BA30" s="374"/>
      <c r="BB30" s="374"/>
      <c r="BC30" s="374"/>
      <c r="BD30" s="374"/>
      <c r="BE30" s="374"/>
      <c r="BF30" s="374"/>
      <c r="BG30" s="374"/>
      <c r="BH30" s="374"/>
      <c r="BI30" s="374"/>
      <c r="BJ30" s="374"/>
      <c r="BK30" s="374"/>
      <c r="BL30" s="374"/>
      <c r="BM30" s="374"/>
      <c r="BN30" s="374"/>
      <c r="BO30" s="374"/>
      <c r="BP30" s="374"/>
      <c r="BQ30" s="374"/>
    </row>
    <row r="31" spans="1:69" s="411" customFormat="1" ht="21" customHeight="1">
      <c r="A31" s="683" t="s">
        <v>251</v>
      </c>
      <c r="B31" s="713">
        <v>1045509235.41</v>
      </c>
      <c r="C31" s="713"/>
      <c r="D31" s="741">
        <v>846636907.43999994</v>
      </c>
      <c r="E31" s="741">
        <v>846075383.78999996</v>
      </c>
      <c r="F31" s="742">
        <v>673029783.8499999</v>
      </c>
      <c r="G31" s="714">
        <v>173607123.59</v>
      </c>
      <c r="H31" s="404" t="s">
        <v>4</v>
      </c>
      <c r="I31" s="374"/>
      <c r="J31" s="374"/>
      <c r="K31" s="374"/>
      <c r="L31" s="374"/>
      <c r="M31" s="374"/>
      <c r="N31" s="374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/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</row>
    <row r="32" spans="1:69" s="411" customFormat="1" ht="23.25" customHeight="1">
      <c r="A32" s="683" t="s">
        <v>252</v>
      </c>
      <c r="B32" s="713">
        <v>6687862.4499999993</v>
      </c>
      <c r="C32" s="713"/>
      <c r="D32" s="741">
        <v>0</v>
      </c>
      <c r="E32" s="741">
        <v>0</v>
      </c>
      <c r="F32" s="742">
        <v>0</v>
      </c>
      <c r="G32" s="714">
        <v>0</v>
      </c>
      <c r="H32" s="404" t="s">
        <v>4</v>
      </c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  <c r="AL32" s="374"/>
      <c r="AM32" s="374"/>
      <c r="AN32" s="374"/>
      <c r="AO32" s="374"/>
      <c r="AP32" s="374"/>
      <c r="AQ32" s="374"/>
      <c r="AR32" s="374"/>
      <c r="AS32" s="374"/>
      <c r="AT32" s="374"/>
      <c r="AU32" s="374"/>
      <c r="AV32" s="374"/>
      <c r="AW32" s="374"/>
      <c r="AX32" s="374"/>
      <c r="AY32" s="374"/>
      <c r="AZ32" s="374"/>
      <c r="BA32" s="374"/>
      <c r="BB32" s="374"/>
      <c r="BC32" s="374"/>
      <c r="BD32" s="374"/>
      <c r="BE32" s="374"/>
      <c r="BF32" s="374"/>
      <c r="BG32" s="374"/>
      <c r="BH32" s="374"/>
      <c r="BI32" s="374"/>
      <c r="BJ32" s="374"/>
      <c r="BK32" s="374"/>
      <c r="BL32" s="374"/>
      <c r="BM32" s="374"/>
      <c r="BN32" s="374"/>
      <c r="BO32" s="374"/>
      <c r="BP32" s="374"/>
      <c r="BQ32" s="374"/>
    </row>
    <row r="33" spans="1:69" s="411" customFormat="1" ht="21.75" customHeight="1">
      <c r="A33" s="683" t="s">
        <v>253</v>
      </c>
      <c r="B33" s="713">
        <v>40600113.720000006</v>
      </c>
      <c r="C33" s="713"/>
      <c r="D33" s="741">
        <v>0</v>
      </c>
      <c r="E33" s="741">
        <v>0</v>
      </c>
      <c r="F33" s="742">
        <v>0</v>
      </c>
      <c r="G33" s="714">
        <v>0</v>
      </c>
      <c r="H33" s="404" t="s">
        <v>4</v>
      </c>
      <c r="I33" s="374"/>
      <c r="J33" s="374"/>
      <c r="K33" s="374"/>
      <c r="L33" s="374"/>
      <c r="M33" s="374"/>
      <c r="N33" s="374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</row>
    <row r="34" spans="1:69" s="411" customFormat="1" ht="21.95" customHeight="1">
      <c r="A34" s="683" t="s">
        <v>254</v>
      </c>
      <c r="B34" s="713">
        <v>98151459.5</v>
      </c>
      <c r="C34" s="713"/>
      <c r="D34" s="741">
        <v>0</v>
      </c>
      <c r="E34" s="741">
        <v>0</v>
      </c>
      <c r="F34" s="742">
        <v>0</v>
      </c>
      <c r="G34" s="714">
        <v>0</v>
      </c>
      <c r="H34" s="404" t="s">
        <v>4</v>
      </c>
      <c r="I34" s="374"/>
      <c r="J34" s="374"/>
      <c r="K34" s="374"/>
      <c r="L34" s="374"/>
      <c r="M34" s="374"/>
      <c r="N34" s="374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</row>
    <row r="35" spans="1:69" s="411" customFormat="1" ht="21.95" customHeight="1">
      <c r="A35" s="684" t="s">
        <v>255</v>
      </c>
      <c r="B35" s="713">
        <v>505359.30999999994</v>
      </c>
      <c r="C35" s="713"/>
      <c r="D35" s="741">
        <v>0</v>
      </c>
      <c r="E35" s="741">
        <v>0</v>
      </c>
      <c r="F35" s="742">
        <v>0</v>
      </c>
      <c r="G35" s="714">
        <v>0</v>
      </c>
      <c r="H35" s="404" t="s">
        <v>4</v>
      </c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</row>
    <row r="36" spans="1:69" s="411" customFormat="1" ht="21.95" customHeight="1">
      <c r="A36" s="683" t="s">
        <v>256</v>
      </c>
      <c r="B36" s="713">
        <v>24716856.870000001</v>
      </c>
      <c r="C36" s="713"/>
      <c r="D36" s="741">
        <v>0</v>
      </c>
      <c r="E36" s="741">
        <v>0</v>
      </c>
      <c r="F36" s="742">
        <v>0</v>
      </c>
      <c r="G36" s="714">
        <v>0</v>
      </c>
      <c r="H36" s="404" t="s">
        <v>4</v>
      </c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</row>
    <row r="37" spans="1:69" s="411" customFormat="1" ht="21.95" customHeight="1">
      <c r="A37" s="683" t="s">
        <v>257</v>
      </c>
      <c r="B37" s="713">
        <v>1208357.3799999999</v>
      </c>
      <c r="C37" s="713"/>
      <c r="D37" s="741">
        <v>0</v>
      </c>
      <c r="E37" s="741">
        <v>0</v>
      </c>
      <c r="F37" s="742">
        <v>0</v>
      </c>
      <c r="G37" s="714">
        <v>0</v>
      </c>
      <c r="H37" s="404" t="s">
        <v>4</v>
      </c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74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  <c r="AX37" s="374"/>
      <c r="AY37" s="374"/>
      <c r="AZ37" s="374"/>
      <c r="BA37" s="374"/>
      <c r="BB37" s="374"/>
      <c r="BC37" s="374"/>
      <c r="BD37" s="374"/>
      <c r="BE37" s="374"/>
      <c r="BF37" s="374"/>
      <c r="BG37" s="374"/>
      <c r="BH37" s="374"/>
      <c r="BI37" s="374"/>
      <c r="BJ37" s="374"/>
      <c r="BK37" s="374"/>
      <c r="BL37" s="374"/>
      <c r="BM37" s="374"/>
      <c r="BN37" s="374"/>
      <c r="BO37" s="374"/>
      <c r="BP37" s="374"/>
      <c r="BQ37" s="374"/>
    </row>
    <row r="38" spans="1:69" s="411" customFormat="1" ht="21.95" customHeight="1">
      <c r="A38" s="683" t="s">
        <v>258</v>
      </c>
      <c r="B38" s="713">
        <v>1017643.6699999999</v>
      </c>
      <c r="C38" s="713"/>
      <c r="D38" s="741">
        <v>0</v>
      </c>
      <c r="E38" s="741">
        <v>0</v>
      </c>
      <c r="F38" s="742">
        <v>0</v>
      </c>
      <c r="G38" s="714">
        <v>0</v>
      </c>
      <c r="H38" s="404" t="s">
        <v>4</v>
      </c>
      <c r="I38" s="374"/>
      <c r="J38" s="374"/>
      <c r="K38" s="374"/>
      <c r="L38" s="374"/>
      <c r="M38" s="374"/>
      <c r="N38" s="374"/>
      <c r="O38" s="374"/>
      <c r="P38" s="374"/>
      <c r="Q38" s="374"/>
      <c r="R38" s="374"/>
      <c r="S38" s="374"/>
      <c r="T38" s="374"/>
      <c r="U38" s="374"/>
      <c r="V38" s="374"/>
      <c r="W38" s="374"/>
      <c r="X38" s="374"/>
      <c r="Y38" s="374"/>
      <c r="Z38" s="374"/>
      <c r="AA38" s="374"/>
      <c r="AB38" s="374"/>
      <c r="AC38" s="374"/>
      <c r="AD38" s="374"/>
      <c r="AE38" s="374"/>
      <c r="AF38" s="374"/>
      <c r="AG38" s="374"/>
      <c r="AH38" s="374"/>
      <c r="AI38" s="374"/>
      <c r="AJ38" s="374"/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4"/>
      <c r="BC38" s="374"/>
      <c r="BD38" s="374"/>
      <c r="BE38" s="374"/>
      <c r="BF38" s="374"/>
      <c r="BG38" s="374"/>
      <c r="BH38" s="374"/>
      <c r="BI38" s="374"/>
      <c r="BJ38" s="374"/>
      <c r="BK38" s="374"/>
      <c r="BL38" s="374"/>
      <c r="BM38" s="374"/>
      <c r="BN38" s="374"/>
      <c r="BO38" s="374"/>
      <c r="BP38" s="374"/>
      <c r="BQ38" s="374"/>
    </row>
    <row r="39" spans="1:69" s="411" customFormat="1" ht="21.95" customHeight="1">
      <c r="A39" s="683" t="s">
        <v>259</v>
      </c>
      <c r="B39" s="713">
        <v>4689114.1599999992</v>
      </c>
      <c r="C39" s="713"/>
      <c r="D39" s="741">
        <v>0</v>
      </c>
      <c r="E39" s="741">
        <v>0</v>
      </c>
      <c r="F39" s="742">
        <v>0</v>
      </c>
      <c r="G39" s="714">
        <v>0</v>
      </c>
      <c r="H39" s="404" t="s">
        <v>4</v>
      </c>
      <c r="I39" s="374"/>
      <c r="J39" s="374"/>
      <c r="K39" s="374"/>
      <c r="L39" s="374"/>
      <c r="M39" s="374"/>
      <c r="N39" s="374"/>
      <c r="O39" s="374"/>
      <c r="P39" s="374"/>
      <c r="Q39" s="374"/>
      <c r="R39" s="374"/>
      <c r="S39" s="374"/>
      <c r="T39" s="374"/>
      <c r="U39" s="374"/>
      <c r="V39" s="374"/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  <c r="AX39" s="374"/>
      <c r="AY39" s="374"/>
      <c r="AZ39" s="374"/>
      <c r="BA39" s="374"/>
      <c r="BB39" s="374"/>
      <c r="BC39" s="374"/>
      <c r="BD39" s="374"/>
      <c r="BE39" s="374"/>
      <c r="BF39" s="374"/>
      <c r="BG39" s="374"/>
      <c r="BH39" s="374"/>
      <c r="BI39" s="374"/>
      <c r="BJ39" s="374"/>
      <c r="BK39" s="374"/>
      <c r="BL39" s="374"/>
      <c r="BM39" s="374"/>
      <c r="BN39" s="374"/>
      <c r="BO39" s="374"/>
      <c r="BP39" s="374"/>
      <c r="BQ39" s="374"/>
    </row>
    <row r="40" spans="1:69" s="411" customFormat="1" ht="21.95" customHeight="1">
      <c r="A40" s="683" t="s">
        <v>713</v>
      </c>
      <c r="B40" s="713">
        <v>272439.16000000003</v>
      </c>
      <c r="C40" s="713"/>
      <c r="D40" s="741">
        <v>0</v>
      </c>
      <c r="E40" s="741">
        <v>0</v>
      </c>
      <c r="F40" s="742">
        <v>0</v>
      </c>
      <c r="G40" s="714">
        <v>0</v>
      </c>
      <c r="H40" s="404" t="s">
        <v>4</v>
      </c>
      <c r="I40" s="374"/>
      <c r="J40" s="374"/>
      <c r="K40" s="374"/>
      <c r="L40" s="374"/>
      <c r="M40" s="374"/>
      <c r="N40" s="374"/>
      <c r="O40" s="374"/>
      <c r="P40" s="374"/>
      <c r="Q40" s="374"/>
      <c r="R40" s="374"/>
      <c r="S40" s="374"/>
      <c r="T40" s="374"/>
      <c r="U40" s="374"/>
      <c r="V40" s="374"/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4"/>
      <c r="AZ40" s="374"/>
      <c r="BA40" s="374"/>
      <c r="BB40" s="374"/>
      <c r="BC40" s="374"/>
      <c r="BD40" s="374"/>
      <c r="BE40" s="374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</row>
    <row r="41" spans="1:69" s="411" customFormat="1" ht="21.95" customHeight="1">
      <c r="A41" s="683" t="s">
        <v>260</v>
      </c>
      <c r="B41" s="713">
        <v>1210933793.750001</v>
      </c>
      <c r="C41" s="713"/>
      <c r="D41" s="741">
        <v>0</v>
      </c>
      <c r="E41" s="741">
        <v>0</v>
      </c>
      <c r="F41" s="742">
        <v>0</v>
      </c>
      <c r="G41" s="714">
        <v>0</v>
      </c>
      <c r="H41" s="404" t="s">
        <v>4</v>
      </c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4"/>
      <c r="BE41" s="374"/>
      <c r="BF41" s="374"/>
      <c r="BG41" s="374"/>
      <c r="BH41" s="374"/>
      <c r="BI41" s="374"/>
      <c r="BJ41" s="374"/>
      <c r="BK41" s="374"/>
      <c r="BL41" s="374"/>
      <c r="BM41" s="374"/>
      <c r="BN41" s="374"/>
      <c r="BO41" s="374"/>
      <c r="BP41" s="374"/>
      <c r="BQ41" s="374"/>
    </row>
    <row r="42" spans="1:69" s="411" customFormat="1" ht="21.95" customHeight="1">
      <c r="A42" s="683" t="s">
        <v>261</v>
      </c>
      <c r="B42" s="713">
        <v>4494284.7200000016</v>
      </c>
      <c r="C42" s="713"/>
      <c r="D42" s="741">
        <v>0</v>
      </c>
      <c r="E42" s="741">
        <v>0</v>
      </c>
      <c r="F42" s="742">
        <v>0</v>
      </c>
      <c r="G42" s="714">
        <v>0</v>
      </c>
      <c r="H42" s="404" t="s">
        <v>4</v>
      </c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  <c r="AN42" s="374"/>
      <c r="AO42" s="374"/>
      <c r="AP42" s="374"/>
      <c r="AQ42" s="374"/>
      <c r="AR42" s="374"/>
      <c r="AS42" s="374"/>
      <c r="AT42" s="374"/>
      <c r="AU42" s="374"/>
      <c r="AV42" s="374"/>
      <c r="AW42" s="374"/>
      <c r="AX42" s="374"/>
      <c r="AY42" s="374"/>
      <c r="AZ42" s="374"/>
      <c r="BA42" s="374"/>
      <c r="BB42" s="374"/>
      <c r="BC42" s="374"/>
      <c r="BD42" s="374"/>
      <c r="BE42" s="374"/>
      <c r="BF42" s="374"/>
      <c r="BG42" s="374"/>
      <c r="BH42" s="374"/>
      <c r="BI42" s="374"/>
      <c r="BJ42" s="374"/>
      <c r="BK42" s="374"/>
      <c r="BL42" s="374"/>
      <c r="BM42" s="374"/>
      <c r="BN42" s="374"/>
      <c r="BO42" s="374"/>
      <c r="BP42" s="374"/>
      <c r="BQ42" s="374"/>
    </row>
    <row r="43" spans="1:69" s="411" customFormat="1" ht="21.95" customHeight="1">
      <c r="A43" s="683" t="s">
        <v>262</v>
      </c>
      <c r="B43" s="713">
        <v>2485692.1999999997</v>
      </c>
      <c r="C43" s="713"/>
      <c r="D43" s="741">
        <v>0</v>
      </c>
      <c r="E43" s="741">
        <v>0</v>
      </c>
      <c r="F43" s="742">
        <v>0</v>
      </c>
      <c r="G43" s="714">
        <v>0</v>
      </c>
      <c r="H43" s="404" t="s">
        <v>4</v>
      </c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</row>
    <row r="44" spans="1:69" s="411" customFormat="1" ht="21.95" customHeight="1">
      <c r="A44" s="683" t="s">
        <v>263</v>
      </c>
      <c r="B44" s="713">
        <v>11947926.660000004</v>
      </c>
      <c r="C44" s="713"/>
      <c r="D44" s="741">
        <v>0</v>
      </c>
      <c r="E44" s="741">
        <v>0</v>
      </c>
      <c r="F44" s="742">
        <v>0</v>
      </c>
      <c r="G44" s="714">
        <v>0</v>
      </c>
      <c r="H44" s="404" t="s">
        <v>4</v>
      </c>
      <c r="I44" s="374"/>
      <c r="J44" s="374"/>
      <c r="K44" s="374"/>
      <c r="L44" s="374"/>
      <c r="M44" s="374"/>
      <c r="N44" s="374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</row>
    <row r="45" spans="1:69" s="411" customFormat="1" ht="21.95" customHeight="1">
      <c r="A45" s="683" t="s">
        <v>264</v>
      </c>
      <c r="B45" s="713">
        <v>862087.22000000009</v>
      </c>
      <c r="C45" s="713"/>
      <c r="D45" s="741">
        <v>1477</v>
      </c>
      <c r="E45" s="741">
        <v>0</v>
      </c>
      <c r="F45" s="742">
        <v>1477</v>
      </c>
      <c r="G45" s="714">
        <v>0</v>
      </c>
      <c r="H45" s="404" t="s">
        <v>4</v>
      </c>
      <c r="I45" s="374"/>
      <c r="J45" s="374"/>
      <c r="K45" s="374"/>
      <c r="L45" s="374"/>
      <c r="M45" s="374"/>
      <c r="N45" s="374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</row>
    <row r="46" spans="1:69" s="411" customFormat="1" ht="21.95" customHeight="1">
      <c r="A46" s="683" t="s">
        <v>265</v>
      </c>
      <c r="B46" s="713">
        <v>8369945.2899999991</v>
      </c>
      <c r="C46" s="713"/>
      <c r="D46" s="741">
        <v>0</v>
      </c>
      <c r="E46" s="741">
        <v>0</v>
      </c>
      <c r="F46" s="742">
        <v>0</v>
      </c>
      <c r="G46" s="714">
        <v>0</v>
      </c>
      <c r="H46" s="404" t="s">
        <v>4</v>
      </c>
      <c r="I46" s="374"/>
      <c r="J46" s="374"/>
      <c r="K46" s="374"/>
      <c r="L46" s="374"/>
      <c r="M46" s="374"/>
      <c r="N46" s="374"/>
      <c r="O46" s="374"/>
      <c r="P46" s="374"/>
      <c r="Q46" s="374"/>
      <c r="R46" s="374"/>
      <c r="S46" s="374"/>
      <c r="T46" s="374"/>
      <c r="U46" s="374"/>
      <c r="V46" s="374"/>
      <c r="W46" s="374"/>
      <c r="X46" s="374"/>
      <c r="Y46" s="374"/>
      <c r="Z46" s="374"/>
      <c r="AA46" s="374"/>
      <c r="AB46" s="374"/>
      <c r="AC46" s="374"/>
      <c r="AD46" s="374"/>
      <c r="AE46" s="374"/>
      <c r="AF46" s="374"/>
      <c r="AG46" s="374"/>
      <c r="AH46" s="374"/>
      <c r="AI46" s="374"/>
      <c r="AJ46" s="374"/>
      <c r="AK46" s="374"/>
      <c r="AL46" s="374"/>
      <c r="AM46" s="374"/>
      <c r="AN46" s="374"/>
      <c r="AO46" s="374"/>
      <c r="AP46" s="374"/>
      <c r="AQ46" s="374"/>
      <c r="AR46" s="374"/>
      <c r="AS46" s="374"/>
      <c r="AT46" s="374"/>
      <c r="AU46" s="374"/>
      <c r="AV46" s="374"/>
      <c r="AW46" s="374"/>
      <c r="AX46" s="374"/>
      <c r="AY46" s="374"/>
      <c r="AZ46" s="374"/>
      <c r="BA46" s="374"/>
      <c r="BB46" s="374"/>
      <c r="BC46" s="374"/>
      <c r="BD46" s="374"/>
      <c r="BE46" s="374"/>
      <c r="BF46" s="374"/>
      <c r="BG46" s="374"/>
      <c r="BH46" s="374"/>
      <c r="BI46" s="374"/>
      <c r="BJ46" s="374"/>
      <c r="BK46" s="374"/>
      <c r="BL46" s="374"/>
      <c r="BM46" s="374"/>
      <c r="BN46" s="374"/>
      <c r="BO46" s="374"/>
      <c r="BP46" s="374"/>
      <c r="BQ46" s="374"/>
    </row>
    <row r="47" spans="1:69" s="411" customFormat="1" ht="21.95" customHeight="1">
      <c r="A47" s="683" t="s">
        <v>266</v>
      </c>
      <c r="B47" s="713">
        <v>1224805.46</v>
      </c>
      <c r="C47" s="713"/>
      <c r="D47" s="741">
        <v>0</v>
      </c>
      <c r="E47" s="741">
        <v>0</v>
      </c>
      <c r="F47" s="742">
        <v>0</v>
      </c>
      <c r="G47" s="714">
        <v>0</v>
      </c>
      <c r="H47" s="404" t="s">
        <v>4</v>
      </c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</row>
    <row r="48" spans="1:69" s="411" customFormat="1" ht="21.95" customHeight="1">
      <c r="A48" s="683" t="s">
        <v>267</v>
      </c>
      <c r="B48" s="713">
        <v>96334413.290000036</v>
      </c>
      <c r="C48" s="713"/>
      <c r="D48" s="741">
        <v>0</v>
      </c>
      <c r="E48" s="741">
        <v>0</v>
      </c>
      <c r="F48" s="742">
        <v>0</v>
      </c>
      <c r="G48" s="714">
        <v>0</v>
      </c>
      <c r="H48" s="404" t="s">
        <v>4</v>
      </c>
      <c r="I48" s="374"/>
      <c r="J48" s="374"/>
      <c r="K48" s="374"/>
      <c r="L48" s="374"/>
      <c r="M48" s="374"/>
      <c r="N48" s="374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4"/>
      <c r="AJ48" s="374"/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4"/>
      <c r="AZ48" s="374"/>
      <c r="BA48" s="374"/>
      <c r="BB48" s="374"/>
      <c r="BC48" s="374"/>
      <c r="BD48" s="374"/>
      <c r="BE48" s="374"/>
      <c r="BF48" s="374"/>
      <c r="BG48" s="374"/>
      <c r="BH48" s="374"/>
      <c r="BI48" s="374"/>
      <c r="BJ48" s="374"/>
      <c r="BK48" s="374"/>
      <c r="BL48" s="374"/>
      <c r="BM48" s="374"/>
      <c r="BN48" s="374"/>
      <c r="BO48" s="374"/>
      <c r="BP48" s="374"/>
      <c r="BQ48" s="374"/>
    </row>
    <row r="49" spans="1:69" s="411" customFormat="1" ht="21.95" customHeight="1">
      <c r="A49" s="683" t="s">
        <v>268</v>
      </c>
      <c r="B49" s="713">
        <v>169217604.16999987</v>
      </c>
      <c r="C49" s="713"/>
      <c r="D49" s="741">
        <v>16120</v>
      </c>
      <c r="E49" s="741">
        <v>697</v>
      </c>
      <c r="F49" s="742">
        <v>16120</v>
      </c>
      <c r="G49" s="714">
        <v>0</v>
      </c>
      <c r="H49" s="404" t="s">
        <v>4</v>
      </c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</row>
    <row r="50" spans="1:69" s="411" customFormat="1" ht="21.95" customHeight="1">
      <c r="A50" s="683" t="s">
        <v>269</v>
      </c>
      <c r="B50" s="713">
        <v>216318.19</v>
      </c>
      <c r="C50" s="713"/>
      <c r="D50" s="741">
        <v>0</v>
      </c>
      <c r="E50" s="741">
        <v>0</v>
      </c>
      <c r="F50" s="742">
        <v>0</v>
      </c>
      <c r="G50" s="714">
        <v>0</v>
      </c>
      <c r="H50" s="404" t="s">
        <v>4</v>
      </c>
      <c r="I50" s="374"/>
      <c r="J50" s="374"/>
      <c r="K50" s="374"/>
      <c r="L50" s="374"/>
      <c r="M50" s="374"/>
      <c r="N50" s="374"/>
      <c r="O50" s="374"/>
      <c r="P50" s="374"/>
      <c r="Q50" s="374"/>
      <c r="R50" s="374"/>
      <c r="S50" s="374"/>
      <c r="T50" s="374"/>
      <c r="U50" s="374"/>
      <c r="V50" s="374"/>
      <c r="W50" s="374"/>
      <c r="X50" s="374"/>
      <c r="Y50" s="374"/>
      <c r="Z50" s="374"/>
      <c r="AA50" s="374"/>
      <c r="AB50" s="374"/>
      <c r="AC50" s="374"/>
      <c r="AD50" s="374"/>
      <c r="AE50" s="374"/>
      <c r="AF50" s="374"/>
      <c r="AG50" s="374"/>
      <c r="AH50" s="374"/>
      <c r="AI50" s="374"/>
      <c r="AJ50" s="374"/>
      <c r="AK50" s="374"/>
      <c r="AL50" s="374"/>
      <c r="AM50" s="374"/>
      <c r="AN50" s="374"/>
      <c r="AO50" s="374"/>
      <c r="AP50" s="374"/>
      <c r="AQ50" s="374"/>
      <c r="AR50" s="374"/>
      <c r="AS50" s="374"/>
      <c r="AT50" s="374"/>
      <c r="AU50" s="374"/>
      <c r="AV50" s="374"/>
      <c r="AW50" s="374"/>
      <c r="AX50" s="374"/>
      <c r="AY50" s="374"/>
      <c r="AZ50" s="374"/>
      <c r="BA50" s="374"/>
      <c r="BB50" s="374"/>
      <c r="BC50" s="374"/>
      <c r="BD50" s="374"/>
      <c r="BE50" s="374"/>
      <c r="BF50" s="374"/>
      <c r="BG50" s="374"/>
      <c r="BH50" s="374"/>
      <c r="BI50" s="374"/>
      <c r="BJ50" s="374"/>
      <c r="BK50" s="374"/>
      <c r="BL50" s="374"/>
      <c r="BM50" s="374"/>
      <c r="BN50" s="374"/>
      <c r="BO50" s="374"/>
      <c r="BP50" s="374"/>
      <c r="BQ50" s="374"/>
    </row>
    <row r="51" spans="1:69" s="411" customFormat="1" ht="21.95" customHeight="1">
      <c r="A51" s="683" t="s">
        <v>270</v>
      </c>
      <c r="B51" s="713">
        <v>5396261.8000000007</v>
      </c>
      <c r="C51" s="713"/>
      <c r="D51" s="741">
        <v>0</v>
      </c>
      <c r="E51" s="741">
        <v>0</v>
      </c>
      <c r="F51" s="742">
        <v>0</v>
      </c>
      <c r="G51" s="714">
        <v>0</v>
      </c>
      <c r="H51" s="404" t="s">
        <v>4</v>
      </c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/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/>
      <c r="BM51" s="374"/>
      <c r="BN51" s="374"/>
      <c r="BO51" s="374"/>
      <c r="BP51" s="374"/>
      <c r="BQ51" s="374"/>
    </row>
    <row r="52" spans="1:69" s="411" customFormat="1" ht="21.95" customHeight="1">
      <c r="A52" s="683" t="s">
        <v>271</v>
      </c>
      <c r="B52" s="713">
        <v>401959703.1400001</v>
      </c>
      <c r="C52" s="713"/>
      <c r="D52" s="741">
        <v>0</v>
      </c>
      <c r="E52" s="741">
        <v>0</v>
      </c>
      <c r="F52" s="742">
        <v>0</v>
      </c>
      <c r="G52" s="714">
        <v>0</v>
      </c>
      <c r="H52" s="404" t="s">
        <v>4</v>
      </c>
      <c r="I52" s="374"/>
      <c r="J52" s="374"/>
      <c r="K52" s="374"/>
      <c r="L52" s="374"/>
      <c r="M52" s="374"/>
      <c r="N52" s="374"/>
      <c r="O52" s="374"/>
      <c r="P52" s="374"/>
      <c r="Q52" s="374"/>
      <c r="R52" s="374"/>
      <c r="S52" s="374"/>
      <c r="T52" s="374"/>
      <c r="U52" s="374"/>
      <c r="V52" s="374"/>
      <c r="W52" s="374"/>
      <c r="X52" s="374"/>
      <c r="Y52" s="374"/>
      <c r="Z52" s="374"/>
      <c r="AA52" s="374"/>
      <c r="AB52" s="374"/>
      <c r="AC52" s="374"/>
      <c r="AD52" s="374"/>
      <c r="AE52" s="374"/>
      <c r="AF52" s="374"/>
      <c r="AG52" s="374"/>
      <c r="AH52" s="374"/>
      <c r="AI52" s="374"/>
      <c r="AJ52" s="374"/>
      <c r="AK52" s="374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4"/>
      <c r="AZ52" s="374"/>
      <c r="BA52" s="374"/>
      <c r="BB52" s="374"/>
      <c r="BC52" s="374"/>
      <c r="BD52" s="374"/>
      <c r="BE52" s="374"/>
      <c r="BF52" s="374"/>
      <c r="BG52" s="374"/>
      <c r="BH52" s="374"/>
      <c r="BI52" s="374"/>
      <c r="BJ52" s="374"/>
      <c r="BK52" s="374"/>
      <c r="BL52" s="374"/>
      <c r="BM52" s="374"/>
      <c r="BN52" s="374"/>
      <c r="BO52" s="374"/>
      <c r="BP52" s="374"/>
      <c r="BQ52" s="374"/>
    </row>
    <row r="53" spans="1:69" s="411" customFormat="1" ht="21.95" customHeight="1">
      <c r="A53" s="683" t="s">
        <v>595</v>
      </c>
      <c r="B53" s="713">
        <v>142001.15</v>
      </c>
      <c r="C53" s="713"/>
      <c r="D53" s="741">
        <v>0</v>
      </c>
      <c r="E53" s="741">
        <v>0</v>
      </c>
      <c r="F53" s="742">
        <v>0</v>
      </c>
      <c r="G53" s="714">
        <v>0</v>
      </c>
      <c r="H53" s="404" t="s">
        <v>4</v>
      </c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</row>
    <row r="54" spans="1:69" s="411" customFormat="1" ht="21.95" customHeight="1">
      <c r="A54" s="683" t="s">
        <v>273</v>
      </c>
      <c r="B54" s="713">
        <v>1681234.5999999999</v>
      </c>
      <c r="C54" s="713"/>
      <c r="D54" s="741">
        <v>0</v>
      </c>
      <c r="E54" s="741">
        <v>0</v>
      </c>
      <c r="F54" s="742">
        <v>0</v>
      </c>
      <c r="G54" s="714">
        <v>0</v>
      </c>
      <c r="H54" s="404" t="s">
        <v>4</v>
      </c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4"/>
      <c r="X54" s="374"/>
      <c r="Y54" s="374"/>
      <c r="Z54" s="374"/>
      <c r="AA54" s="374"/>
      <c r="AB54" s="374"/>
      <c r="AC54" s="374"/>
      <c r="AD54" s="374"/>
      <c r="AE54" s="374"/>
      <c r="AF54" s="374"/>
      <c r="AG54" s="374"/>
      <c r="AH54" s="374"/>
      <c r="AI54" s="374"/>
      <c r="AJ54" s="374"/>
      <c r="AK54" s="374"/>
      <c r="AL54" s="374"/>
      <c r="AM54" s="374"/>
      <c r="AN54" s="374"/>
      <c r="AO54" s="374"/>
      <c r="AP54" s="374"/>
      <c r="AQ54" s="374"/>
      <c r="AR54" s="374"/>
      <c r="AS54" s="374"/>
      <c r="AT54" s="374"/>
      <c r="AU54" s="374"/>
      <c r="AV54" s="374"/>
      <c r="AW54" s="374"/>
      <c r="AX54" s="374"/>
      <c r="AY54" s="374"/>
      <c r="AZ54" s="374"/>
      <c r="BA54" s="374"/>
      <c r="BB54" s="374"/>
      <c r="BC54" s="374"/>
      <c r="BD54" s="374"/>
      <c r="BE54" s="374"/>
      <c r="BF54" s="374"/>
      <c r="BG54" s="374"/>
      <c r="BH54" s="374"/>
      <c r="BI54" s="374"/>
      <c r="BJ54" s="374"/>
      <c r="BK54" s="374"/>
      <c r="BL54" s="374"/>
      <c r="BM54" s="374"/>
      <c r="BN54" s="374"/>
      <c r="BO54" s="374"/>
      <c r="BP54" s="374"/>
      <c r="BQ54" s="374"/>
    </row>
    <row r="55" spans="1:69" s="411" customFormat="1" ht="21.95" customHeight="1">
      <c r="A55" s="685" t="s">
        <v>274</v>
      </c>
      <c r="B55" s="713">
        <v>113047027.28</v>
      </c>
      <c r="C55" s="713"/>
      <c r="D55" s="741">
        <v>0</v>
      </c>
      <c r="E55" s="741">
        <v>0</v>
      </c>
      <c r="F55" s="742">
        <v>0</v>
      </c>
      <c r="G55" s="714">
        <v>0</v>
      </c>
      <c r="H55" s="404" t="s">
        <v>4</v>
      </c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4"/>
      <c r="AH55" s="374"/>
      <c r="AI55" s="374"/>
      <c r="AJ55" s="374"/>
      <c r="AK55" s="374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  <c r="AX55" s="374"/>
      <c r="AY55" s="374"/>
      <c r="AZ55" s="374"/>
      <c r="BA55" s="374"/>
      <c r="BB55" s="374"/>
      <c r="BC55" s="374"/>
      <c r="BD55" s="374"/>
      <c r="BE55" s="374"/>
      <c r="BF55" s="374"/>
      <c r="BG55" s="374"/>
      <c r="BH55" s="374"/>
      <c r="BI55" s="374"/>
      <c r="BJ55" s="374"/>
      <c r="BK55" s="374"/>
      <c r="BL55" s="374"/>
      <c r="BM55" s="374"/>
      <c r="BN55" s="374"/>
      <c r="BO55" s="374"/>
      <c r="BP55" s="374"/>
      <c r="BQ55" s="374"/>
    </row>
    <row r="56" spans="1:69" s="411" customFormat="1" ht="21.75" customHeight="1">
      <c r="A56" s="683" t="s">
        <v>275</v>
      </c>
      <c r="B56" s="713">
        <v>76751049.049999997</v>
      </c>
      <c r="C56" s="713"/>
      <c r="D56" s="741">
        <v>0</v>
      </c>
      <c r="E56" s="741">
        <v>0</v>
      </c>
      <c r="F56" s="742">
        <v>0</v>
      </c>
      <c r="G56" s="714">
        <v>0</v>
      </c>
      <c r="H56" s="404" t="s">
        <v>4</v>
      </c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4"/>
      <c r="X56" s="374"/>
      <c r="Y56" s="374"/>
      <c r="Z56" s="374"/>
      <c r="AA56" s="374"/>
      <c r="AB56" s="374"/>
      <c r="AC56" s="374"/>
      <c r="AD56" s="374"/>
      <c r="AE56" s="374"/>
      <c r="AF56" s="374"/>
      <c r="AG56" s="374"/>
      <c r="AH56" s="374"/>
      <c r="AI56" s="374"/>
      <c r="AJ56" s="374"/>
      <c r="AK56" s="374"/>
      <c r="AL56" s="374"/>
      <c r="AM56" s="374"/>
      <c r="AN56" s="374"/>
      <c r="AO56" s="374"/>
      <c r="AP56" s="374"/>
      <c r="AQ56" s="374"/>
      <c r="AR56" s="374"/>
      <c r="AS56" s="374"/>
      <c r="AT56" s="374"/>
      <c r="AU56" s="374"/>
      <c r="AV56" s="374"/>
      <c r="AW56" s="374"/>
      <c r="AX56" s="374"/>
      <c r="AY56" s="374"/>
      <c r="AZ56" s="374"/>
      <c r="BA56" s="374"/>
      <c r="BB56" s="374"/>
      <c r="BC56" s="374"/>
      <c r="BD56" s="374"/>
      <c r="BE56" s="374"/>
      <c r="BF56" s="374"/>
      <c r="BG56" s="374"/>
      <c r="BH56" s="374"/>
      <c r="BI56" s="374"/>
      <c r="BJ56" s="374"/>
      <c r="BK56" s="374"/>
      <c r="BL56" s="374"/>
      <c r="BM56" s="374"/>
      <c r="BN56" s="374"/>
      <c r="BO56" s="374"/>
      <c r="BP56" s="374"/>
      <c r="BQ56" s="374"/>
    </row>
    <row r="57" spans="1:69" s="411" customFormat="1" ht="21.75" customHeight="1">
      <c r="A57" s="683" t="s">
        <v>276</v>
      </c>
      <c r="B57" s="713">
        <v>2333558.79</v>
      </c>
      <c r="C57" s="713"/>
      <c r="D57" s="741">
        <v>0</v>
      </c>
      <c r="E57" s="741">
        <v>0</v>
      </c>
      <c r="F57" s="742">
        <v>0</v>
      </c>
      <c r="G57" s="714">
        <v>0</v>
      </c>
      <c r="H57" s="404" t="s">
        <v>4</v>
      </c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4"/>
      <c r="X57" s="374"/>
      <c r="Y57" s="374"/>
      <c r="Z57" s="374"/>
      <c r="AA57" s="374"/>
      <c r="AB57" s="374"/>
      <c r="AC57" s="374"/>
      <c r="AD57" s="374"/>
      <c r="AE57" s="374"/>
      <c r="AF57" s="374"/>
      <c r="AG57" s="374"/>
      <c r="AH57" s="374"/>
      <c r="AI57" s="374"/>
      <c r="AJ57" s="374"/>
      <c r="AK57" s="374"/>
      <c r="AL57" s="374"/>
      <c r="AM57" s="374"/>
      <c r="AN57" s="374"/>
      <c r="AO57" s="374"/>
      <c r="AP57" s="374"/>
      <c r="AQ57" s="374"/>
      <c r="AR57" s="374"/>
      <c r="AS57" s="374"/>
      <c r="AT57" s="374"/>
      <c r="AU57" s="374"/>
      <c r="AV57" s="374"/>
      <c r="AW57" s="374"/>
      <c r="AX57" s="374"/>
      <c r="AY57" s="374"/>
      <c r="AZ57" s="374"/>
      <c r="BA57" s="374"/>
      <c r="BB57" s="374"/>
      <c r="BC57" s="374"/>
      <c r="BD57" s="374"/>
      <c r="BE57" s="374"/>
      <c r="BF57" s="374"/>
      <c r="BG57" s="374"/>
      <c r="BH57" s="374"/>
      <c r="BI57" s="374"/>
      <c r="BJ57" s="374"/>
      <c r="BK57" s="374"/>
      <c r="BL57" s="374"/>
      <c r="BM57" s="374"/>
      <c r="BN57" s="374"/>
      <c r="BO57" s="374"/>
      <c r="BP57" s="374"/>
      <c r="BQ57" s="374"/>
    </row>
    <row r="58" spans="1:69" s="411" customFormat="1" ht="21.75" customHeight="1">
      <c r="A58" s="684" t="s">
        <v>277</v>
      </c>
      <c r="B58" s="713">
        <v>115125.88999999998</v>
      </c>
      <c r="C58" s="713"/>
      <c r="D58" s="741">
        <v>0</v>
      </c>
      <c r="E58" s="741">
        <v>0</v>
      </c>
      <c r="F58" s="742">
        <v>0</v>
      </c>
      <c r="G58" s="714">
        <v>0</v>
      </c>
      <c r="H58" s="404" t="s">
        <v>4</v>
      </c>
      <c r="I58" s="374"/>
      <c r="J58" s="374"/>
      <c r="K58" s="374"/>
      <c r="L58" s="374"/>
      <c r="M58" s="374"/>
      <c r="N58" s="374"/>
      <c r="O58" s="374"/>
      <c r="P58" s="374"/>
      <c r="Q58" s="374"/>
      <c r="R58" s="374"/>
      <c r="S58" s="374"/>
      <c r="T58" s="374"/>
      <c r="U58" s="374"/>
      <c r="V58" s="374"/>
      <c r="W58" s="374"/>
      <c r="X58" s="374"/>
      <c r="Y58" s="374"/>
      <c r="Z58" s="374"/>
      <c r="AA58" s="374"/>
      <c r="AB58" s="374"/>
      <c r="AC58" s="374"/>
      <c r="AD58" s="374"/>
      <c r="AE58" s="374"/>
      <c r="AF58" s="374"/>
      <c r="AG58" s="374"/>
      <c r="AH58" s="374"/>
      <c r="AI58" s="374"/>
      <c r="AJ58" s="374"/>
      <c r="AK58" s="374"/>
      <c r="AL58" s="374"/>
      <c r="AM58" s="374"/>
      <c r="AN58" s="374"/>
      <c r="AO58" s="374"/>
      <c r="AP58" s="374"/>
      <c r="AQ58" s="374"/>
      <c r="AR58" s="374"/>
      <c r="AS58" s="374"/>
      <c r="AT58" s="374"/>
      <c r="AU58" s="374"/>
      <c r="AV58" s="374"/>
      <c r="AW58" s="374"/>
      <c r="AX58" s="374"/>
      <c r="AY58" s="374"/>
      <c r="AZ58" s="374"/>
      <c r="BA58" s="374"/>
      <c r="BB58" s="374"/>
      <c r="BC58" s="374"/>
      <c r="BD58" s="374"/>
      <c r="BE58" s="374"/>
      <c r="BF58" s="374"/>
      <c r="BG58" s="374"/>
      <c r="BH58" s="374"/>
      <c r="BI58" s="374"/>
      <c r="BJ58" s="374"/>
      <c r="BK58" s="374"/>
      <c r="BL58" s="374"/>
      <c r="BM58" s="374"/>
      <c r="BN58" s="374"/>
      <c r="BO58" s="374"/>
      <c r="BP58" s="374"/>
      <c r="BQ58" s="374"/>
    </row>
    <row r="59" spans="1:69" s="411" customFormat="1" ht="21.75" customHeight="1">
      <c r="A59" s="683" t="s">
        <v>278</v>
      </c>
      <c r="B59" s="713">
        <v>1031917.29</v>
      </c>
      <c r="C59" s="713"/>
      <c r="D59" s="741">
        <v>0</v>
      </c>
      <c r="E59" s="741">
        <v>0</v>
      </c>
      <c r="F59" s="742">
        <v>0</v>
      </c>
      <c r="G59" s="714">
        <v>0</v>
      </c>
      <c r="H59" s="404" t="s">
        <v>4</v>
      </c>
      <c r="I59" s="374"/>
      <c r="J59" s="374"/>
      <c r="K59" s="374"/>
      <c r="L59" s="374"/>
      <c r="M59" s="374"/>
      <c r="N59" s="374"/>
      <c r="O59" s="374"/>
      <c r="P59" s="374"/>
      <c r="Q59" s="374"/>
      <c r="R59" s="374"/>
      <c r="S59" s="374"/>
      <c r="T59" s="374"/>
      <c r="U59" s="374"/>
      <c r="V59" s="374"/>
      <c r="W59" s="374"/>
      <c r="X59" s="374"/>
      <c r="Y59" s="374"/>
      <c r="Z59" s="374"/>
      <c r="AA59" s="374"/>
      <c r="AB59" s="374"/>
      <c r="AC59" s="374"/>
      <c r="AD59" s="374"/>
      <c r="AE59" s="374"/>
      <c r="AF59" s="374"/>
      <c r="AG59" s="374"/>
      <c r="AH59" s="374"/>
      <c r="AI59" s="374"/>
      <c r="AJ59" s="374"/>
      <c r="AK59" s="374"/>
      <c r="AL59" s="374"/>
      <c r="AM59" s="374"/>
      <c r="AN59" s="374"/>
      <c r="AO59" s="374"/>
      <c r="AP59" s="374"/>
      <c r="AQ59" s="374"/>
      <c r="AR59" s="374"/>
      <c r="AS59" s="374"/>
      <c r="AT59" s="374"/>
      <c r="AU59" s="374"/>
      <c r="AV59" s="374"/>
      <c r="AW59" s="374"/>
      <c r="AX59" s="374"/>
      <c r="AY59" s="374"/>
      <c r="AZ59" s="374"/>
      <c r="BA59" s="374"/>
      <c r="BB59" s="374"/>
      <c r="BC59" s="374"/>
      <c r="BD59" s="374"/>
      <c r="BE59" s="374"/>
      <c r="BF59" s="374"/>
      <c r="BG59" s="374"/>
      <c r="BH59" s="374"/>
      <c r="BI59" s="374"/>
      <c r="BJ59" s="374"/>
      <c r="BK59" s="374"/>
      <c r="BL59" s="374"/>
      <c r="BM59" s="374"/>
      <c r="BN59" s="374"/>
      <c r="BO59" s="374"/>
      <c r="BP59" s="374"/>
      <c r="BQ59" s="374"/>
    </row>
    <row r="60" spans="1:69" s="411" customFormat="1" ht="21.75" customHeight="1">
      <c r="A60" s="683" t="s">
        <v>279</v>
      </c>
      <c r="B60" s="713">
        <v>1720151.1400000001</v>
      </c>
      <c r="C60" s="713"/>
      <c r="D60" s="741">
        <v>0</v>
      </c>
      <c r="E60" s="741">
        <v>0</v>
      </c>
      <c r="F60" s="742">
        <v>0</v>
      </c>
      <c r="G60" s="714">
        <v>0</v>
      </c>
      <c r="H60" s="404" t="s">
        <v>4</v>
      </c>
      <c r="I60" s="374"/>
      <c r="J60" s="374"/>
      <c r="K60" s="374"/>
      <c r="L60" s="374"/>
      <c r="M60" s="374"/>
      <c r="N60" s="374"/>
      <c r="O60" s="374"/>
      <c r="P60" s="374"/>
      <c r="Q60" s="374"/>
      <c r="R60" s="374"/>
      <c r="S60" s="374"/>
      <c r="T60" s="374"/>
      <c r="U60" s="374"/>
      <c r="V60" s="374"/>
      <c r="W60" s="374"/>
      <c r="X60" s="374"/>
      <c r="Y60" s="374"/>
      <c r="Z60" s="374"/>
      <c r="AA60" s="374"/>
      <c r="AB60" s="374"/>
      <c r="AC60" s="374"/>
      <c r="AD60" s="374"/>
      <c r="AE60" s="374"/>
      <c r="AF60" s="374"/>
      <c r="AG60" s="374"/>
      <c r="AH60" s="374"/>
      <c r="AI60" s="374"/>
      <c r="AJ60" s="374"/>
      <c r="AK60" s="374"/>
      <c r="AL60" s="374"/>
      <c r="AM60" s="374"/>
      <c r="AN60" s="374"/>
      <c r="AO60" s="374"/>
      <c r="AP60" s="374"/>
      <c r="AQ60" s="374"/>
      <c r="AR60" s="374"/>
      <c r="AS60" s="374"/>
      <c r="AT60" s="374"/>
      <c r="AU60" s="374"/>
      <c r="AV60" s="374"/>
      <c r="AW60" s="374"/>
      <c r="AX60" s="374"/>
      <c r="AY60" s="374"/>
      <c r="AZ60" s="374"/>
      <c r="BA60" s="374"/>
      <c r="BB60" s="374"/>
      <c r="BC60" s="374"/>
      <c r="BD60" s="374"/>
      <c r="BE60" s="374"/>
      <c r="BF60" s="374"/>
      <c r="BG60" s="374"/>
      <c r="BH60" s="374"/>
      <c r="BI60" s="374"/>
      <c r="BJ60" s="374"/>
      <c r="BK60" s="374"/>
      <c r="BL60" s="374"/>
      <c r="BM60" s="374"/>
      <c r="BN60" s="374"/>
      <c r="BO60" s="374"/>
      <c r="BP60" s="374"/>
      <c r="BQ60" s="374"/>
    </row>
    <row r="61" spans="1:69" s="411" customFormat="1" ht="21.75" customHeight="1">
      <c r="A61" s="683" t="s">
        <v>732</v>
      </c>
      <c r="B61" s="713">
        <v>508382.11999999988</v>
      </c>
      <c r="C61" s="713"/>
      <c r="D61" s="741">
        <v>0</v>
      </c>
      <c r="E61" s="741">
        <v>0</v>
      </c>
      <c r="F61" s="742">
        <v>0</v>
      </c>
      <c r="G61" s="714">
        <v>0</v>
      </c>
      <c r="H61" s="404"/>
      <c r="I61" s="374"/>
      <c r="J61" s="374"/>
      <c r="K61" s="374"/>
      <c r="L61" s="374"/>
      <c r="M61" s="374"/>
      <c r="N61" s="374"/>
      <c r="O61" s="374"/>
      <c r="P61" s="374"/>
      <c r="Q61" s="374"/>
      <c r="R61" s="374"/>
      <c r="S61" s="374"/>
      <c r="T61" s="374"/>
      <c r="U61" s="374"/>
      <c r="V61" s="374"/>
      <c r="W61" s="374"/>
      <c r="X61" s="374"/>
      <c r="Y61" s="374"/>
      <c r="Z61" s="374"/>
      <c r="AA61" s="374"/>
      <c r="AB61" s="374"/>
      <c r="AC61" s="374"/>
      <c r="AD61" s="374"/>
      <c r="AE61" s="374"/>
      <c r="AF61" s="374"/>
      <c r="AG61" s="374"/>
      <c r="AH61" s="374"/>
      <c r="AI61" s="374"/>
      <c r="AJ61" s="374"/>
      <c r="AK61" s="374"/>
      <c r="AL61" s="374"/>
      <c r="AM61" s="374"/>
      <c r="AN61" s="374"/>
      <c r="AO61" s="374"/>
      <c r="AP61" s="374"/>
      <c r="AQ61" s="374"/>
      <c r="AR61" s="374"/>
      <c r="AS61" s="374"/>
      <c r="AT61" s="374"/>
      <c r="AU61" s="374"/>
      <c r="AV61" s="374"/>
      <c r="AW61" s="374"/>
      <c r="AX61" s="374"/>
      <c r="AY61" s="374"/>
      <c r="AZ61" s="374"/>
      <c r="BA61" s="374"/>
      <c r="BB61" s="374"/>
      <c r="BC61" s="374"/>
      <c r="BD61" s="374"/>
      <c r="BE61" s="374"/>
      <c r="BF61" s="374"/>
      <c r="BG61" s="374"/>
      <c r="BH61" s="374"/>
      <c r="BI61" s="374"/>
      <c r="BJ61" s="374"/>
      <c r="BK61" s="374"/>
      <c r="BL61" s="374"/>
      <c r="BM61" s="374"/>
      <c r="BN61" s="374"/>
      <c r="BO61" s="374"/>
      <c r="BP61" s="374"/>
      <c r="BQ61" s="374"/>
    </row>
    <row r="62" spans="1:69" s="411" customFormat="1" ht="21.75" customHeight="1">
      <c r="A62" s="683" t="s">
        <v>280</v>
      </c>
      <c r="B62" s="713">
        <v>133615.01999999999</v>
      </c>
      <c r="C62" s="713"/>
      <c r="D62" s="741">
        <v>0</v>
      </c>
      <c r="E62" s="741">
        <v>0</v>
      </c>
      <c r="F62" s="742">
        <v>0</v>
      </c>
      <c r="G62" s="714">
        <v>0</v>
      </c>
      <c r="H62" s="404"/>
      <c r="I62" s="374"/>
      <c r="J62" s="374"/>
      <c r="K62" s="374"/>
      <c r="L62" s="374"/>
      <c r="M62" s="374"/>
      <c r="N62" s="374"/>
      <c r="O62" s="374"/>
      <c r="P62" s="374"/>
      <c r="Q62" s="374"/>
      <c r="R62" s="374"/>
      <c r="S62" s="374"/>
      <c r="T62" s="374"/>
      <c r="U62" s="374"/>
      <c r="V62" s="374"/>
      <c r="W62" s="374"/>
      <c r="X62" s="374"/>
      <c r="Y62" s="374"/>
      <c r="Z62" s="374"/>
      <c r="AA62" s="374"/>
      <c r="AB62" s="374"/>
      <c r="AC62" s="374"/>
      <c r="AD62" s="374"/>
      <c r="AE62" s="374"/>
      <c r="AF62" s="374"/>
      <c r="AG62" s="374"/>
      <c r="AH62" s="374"/>
      <c r="AI62" s="374"/>
      <c r="AJ62" s="374"/>
      <c r="AK62" s="374"/>
      <c r="AL62" s="374"/>
      <c r="AM62" s="374"/>
      <c r="AN62" s="374"/>
      <c r="AO62" s="374"/>
      <c r="AP62" s="374"/>
      <c r="AQ62" s="374"/>
      <c r="AR62" s="374"/>
      <c r="AS62" s="374"/>
      <c r="AT62" s="374"/>
      <c r="AU62" s="374"/>
      <c r="AV62" s="374"/>
      <c r="AW62" s="374"/>
      <c r="AX62" s="374"/>
      <c r="AY62" s="374"/>
      <c r="AZ62" s="374"/>
      <c r="BA62" s="374"/>
      <c r="BB62" s="374"/>
      <c r="BC62" s="374"/>
      <c r="BD62" s="374"/>
      <c r="BE62" s="374"/>
      <c r="BF62" s="374"/>
      <c r="BG62" s="374"/>
      <c r="BH62" s="374"/>
      <c r="BI62" s="374"/>
      <c r="BJ62" s="374"/>
      <c r="BK62" s="374"/>
      <c r="BL62" s="374"/>
      <c r="BM62" s="374"/>
      <c r="BN62" s="374"/>
      <c r="BO62" s="374"/>
      <c r="BP62" s="374"/>
      <c r="BQ62" s="374"/>
    </row>
    <row r="63" spans="1:69" s="411" customFormat="1" ht="21.75" customHeight="1">
      <c r="A63" s="683" t="s">
        <v>596</v>
      </c>
      <c r="B63" s="713">
        <v>4376946.5999999987</v>
      </c>
      <c r="C63" s="713"/>
      <c r="D63" s="741">
        <v>0</v>
      </c>
      <c r="E63" s="741">
        <v>0</v>
      </c>
      <c r="F63" s="742">
        <v>0</v>
      </c>
      <c r="G63" s="714">
        <v>0</v>
      </c>
      <c r="H63" s="404" t="s">
        <v>4</v>
      </c>
      <c r="I63" s="374"/>
      <c r="J63" s="374"/>
      <c r="K63" s="374"/>
      <c r="L63" s="374"/>
      <c r="M63" s="374"/>
      <c r="N63" s="374"/>
      <c r="O63" s="374"/>
      <c r="P63" s="374"/>
      <c r="Q63" s="374"/>
      <c r="R63" s="374"/>
      <c r="S63" s="374"/>
      <c r="T63" s="374"/>
      <c r="U63" s="374"/>
      <c r="V63" s="374"/>
      <c r="W63" s="374"/>
      <c r="X63" s="374"/>
      <c r="Y63" s="374"/>
      <c r="Z63" s="374"/>
      <c r="AA63" s="374"/>
      <c r="AB63" s="374"/>
      <c r="AC63" s="374"/>
      <c r="AD63" s="374"/>
      <c r="AE63" s="374"/>
      <c r="AF63" s="374"/>
      <c r="AG63" s="374"/>
      <c r="AH63" s="374"/>
      <c r="AI63" s="374"/>
      <c r="AJ63" s="374"/>
      <c r="AK63" s="374"/>
      <c r="AL63" s="374"/>
      <c r="AM63" s="374"/>
      <c r="AN63" s="374"/>
      <c r="AO63" s="374"/>
      <c r="AP63" s="374"/>
      <c r="AQ63" s="374"/>
      <c r="AR63" s="374"/>
      <c r="AS63" s="374"/>
      <c r="AT63" s="374"/>
      <c r="AU63" s="374"/>
      <c r="AV63" s="374"/>
      <c r="AW63" s="374"/>
      <c r="AX63" s="374"/>
      <c r="AY63" s="374"/>
      <c r="AZ63" s="374"/>
      <c r="BA63" s="374"/>
      <c r="BB63" s="374"/>
      <c r="BC63" s="374"/>
      <c r="BD63" s="374"/>
      <c r="BE63" s="374"/>
      <c r="BF63" s="374"/>
      <c r="BG63" s="374"/>
      <c r="BH63" s="374"/>
      <c r="BI63" s="374"/>
      <c r="BJ63" s="374"/>
      <c r="BK63" s="374"/>
      <c r="BL63" s="374"/>
      <c r="BM63" s="374"/>
      <c r="BN63" s="374"/>
      <c r="BO63" s="374"/>
      <c r="BP63" s="374"/>
      <c r="BQ63" s="374"/>
    </row>
    <row r="64" spans="1:69" s="411" customFormat="1" ht="21.75" customHeight="1">
      <c r="A64" s="683" t="s">
        <v>282</v>
      </c>
      <c r="B64" s="713">
        <v>6520.52</v>
      </c>
      <c r="C64" s="713"/>
      <c r="D64" s="741">
        <v>0</v>
      </c>
      <c r="E64" s="741">
        <v>0</v>
      </c>
      <c r="F64" s="742">
        <v>0</v>
      </c>
      <c r="G64" s="714">
        <v>0</v>
      </c>
      <c r="H64" s="404" t="s">
        <v>4</v>
      </c>
      <c r="I64" s="374"/>
      <c r="J64" s="374"/>
      <c r="K64" s="374"/>
      <c r="L64" s="374"/>
      <c r="M64" s="374"/>
      <c r="N64" s="374"/>
      <c r="O64" s="374"/>
      <c r="P64" s="374"/>
      <c r="Q64" s="374"/>
      <c r="R64" s="374"/>
      <c r="S64" s="374"/>
      <c r="T64" s="374"/>
      <c r="U64" s="374"/>
      <c r="V64" s="374"/>
      <c r="W64" s="374"/>
      <c r="X64" s="374"/>
      <c r="Y64" s="374"/>
      <c r="Z64" s="374"/>
      <c r="AA64" s="374"/>
      <c r="AB64" s="374"/>
      <c r="AC64" s="374"/>
      <c r="AD64" s="374"/>
      <c r="AE64" s="374"/>
      <c r="AF64" s="374"/>
      <c r="AG64" s="374"/>
      <c r="AH64" s="374"/>
      <c r="AI64" s="374"/>
      <c r="AJ64" s="374"/>
      <c r="AK64" s="374"/>
      <c r="AL64" s="374"/>
      <c r="AM64" s="374"/>
      <c r="AN64" s="374"/>
      <c r="AO64" s="374"/>
      <c r="AP64" s="374"/>
      <c r="AQ64" s="374"/>
      <c r="AR64" s="374"/>
      <c r="AS64" s="374"/>
      <c r="AT64" s="374"/>
      <c r="AU64" s="374"/>
      <c r="AV64" s="374"/>
      <c r="AW64" s="374"/>
      <c r="AX64" s="374"/>
      <c r="AY64" s="374"/>
      <c r="AZ64" s="374"/>
      <c r="BA64" s="374"/>
      <c r="BB64" s="374"/>
      <c r="BC64" s="374"/>
      <c r="BD64" s="374"/>
      <c r="BE64" s="374"/>
      <c r="BF64" s="374"/>
      <c r="BG64" s="374"/>
      <c r="BH64" s="374"/>
      <c r="BI64" s="374"/>
      <c r="BJ64" s="374"/>
      <c r="BK64" s="374"/>
      <c r="BL64" s="374"/>
      <c r="BM64" s="374"/>
      <c r="BN64" s="374"/>
      <c r="BO64" s="374"/>
      <c r="BP64" s="374"/>
      <c r="BQ64" s="374"/>
    </row>
    <row r="65" spans="1:71" s="411" customFormat="1" ht="21.75" customHeight="1">
      <c r="A65" s="683" t="s">
        <v>736</v>
      </c>
      <c r="B65" s="713">
        <v>1972916.16</v>
      </c>
      <c r="C65" s="713"/>
      <c r="D65" s="741">
        <v>0</v>
      </c>
      <c r="E65" s="741">
        <v>0</v>
      </c>
      <c r="F65" s="742">
        <v>0</v>
      </c>
      <c r="G65" s="714">
        <v>0</v>
      </c>
      <c r="H65" s="404"/>
      <c r="I65" s="374"/>
      <c r="J65" s="374"/>
      <c r="K65" s="374"/>
      <c r="L65" s="374"/>
      <c r="M65" s="374"/>
      <c r="N65" s="374"/>
      <c r="O65" s="374"/>
      <c r="P65" s="374"/>
      <c r="Q65" s="374"/>
      <c r="R65" s="374"/>
      <c r="S65" s="374"/>
      <c r="T65" s="374"/>
      <c r="U65" s="374"/>
      <c r="V65" s="374"/>
      <c r="W65" s="374"/>
      <c r="X65" s="374"/>
      <c r="Y65" s="374"/>
      <c r="Z65" s="374"/>
      <c r="AA65" s="374"/>
      <c r="AB65" s="374"/>
      <c r="AC65" s="374"/>
      <c r="AD65" s="374"/>
      <c r="AE65" s="374"/>
      <c r="AF65" s="374"/>
      <c r="AG65" s="374"/>
      <c r="AH65" s="374"/>
      <c r="AI65" s="374"/>
      <c r="AJ65" s="374"/>
      <c r="AK65" s="374"/>
      <c r="AL65" s="374"/>
      <c r="AM65" s="374"/>
      <c r="AN65" s="374"/>
      <c r="AO65" s="374"/>
      <c r="AP65" s="374"/>
      <c r="AQ65" s="374"/>
      <c r="AR65" s="374"/>
      <c r="AS65" s="374"/>
      <c r="AT65" s="374"/>
      <c r="AU65" s="374"/>
      <c r="AV65" s="374"/>
      <c r="AW65" s="374"/>
      <c r="AX65" s="374"/>
      <c r="AY65" s="374"/>
      <c r="AZ65" s="374"/>
      <c r="BA65" s="374"/>
      <c r="BB65" s="374"/>
      <c r="BC65" s="374"/>
      <c r="BD65" s="374"/>
      <c r="BE65" s="374"/>
      <c r="BF65" s="374"/>
      <c r="BG65" s="374"/>
      <c r="BH65" s="374"/>
      <c r="BI65" s="374"/>
      <c r="BJ65" s="374"/>
      <c r="BK65" s="374"/>
      <c r="BL65" s="374"/>
      <c r="BM65" s="374"/>
      <c r="BN65" s="374"/>
      <c r="BO65" s="374"/>
      <c r="BP65" s="374"/>
      <c r="BQ65" s="374"/>
    </row>
    <row r="66" spans="1:71" s="411" customFormat="1" ht="21.75" customHeight="1">
      <c r="A66" s="683" t="s">
        <v>283</v>
      </c>
      <c r="B66" s="713">
        <v>5895127.7199999997</v>
      </c>
      <c r="C66" s="713"/>
      <c r="D66" s="741">
        <v>0</v>
      </c>
      <c r="E66" s="741">
        <v>0</v>
      </c>
      <c r="F66" s="742">
        <v>0</v>
      </c>
      <c r="G66" s="714">
        <v>0</v>
      </c>
      <c r="H66" s="404" t="s">
        <v>4</v>
      </c>
      <c r="I66" s="374"/>
      <c r="J66" s="374"/>
      <c r="K66" s="374"/>
      <c r="L66" s="374"/>
      <c r="M66" s="374"/>
      <c r="N66" s="374"/>
      <c r="O66" s="374"/>
      <c r="P66" s="374"/>
      <c r="Q66" s="374"/>
      <c r="R66" s="374"/>
      <c r="S66" s="374"/>
      <c r="T66" s="374"/>
      <c r="U66" s="374"/>
      <c r="V66" s="374"/>
      <c r="W66" s="374"/>
      <c r="X66" s="374"/>
      <c r="Y66" s="374"/>
      <c r="Z66" s="374"/>
      <c r="AA66" s="374"/>
      <c r="AB66" s="374"/>
      <c r="AC66" s="374"/>
      <c r="AD66" s="374"/>
      <c r="AE66" s="374"/>
      <c r="AF66" s="374"/>
      <c r="AG66" s="374"/>
      <c r="AH66" s="374"/>
      <c r="AI66" s="374"/>
      <c r="AJ66" s="374"/>
      <c r="AK66" s="374"/>
      <c r="AL66" s="374"/>
      <c r="AM66" s="374"/>
      <c r="AN66" s="374"/>
      <c r="AO66" s="374"/>
      <c r="AP66" s="374"/>
      <c r="AQ66" s="374"/>
      <c r="AR66" s="374"/>
      <c r="AS66" s="374"/>
      <c r="AT66" s="374"/>
      <c r="AU66" s="374"/>
      <c r="AV66" s="374"/>
      <c r="AW66" s="374"/>
      <c r="AX66" s="374"/>
      <c r="AY66" s="374"/>
      <c r="AZ66" s="374"/>
      <c r="BA66" s="374"/>
      <c r="BB66" s="374"/>
      <c r="BC66" s="374"/>
      <c r="BD66" s="374"/>
      <c r="BE66" s="374"/>
      <c r="BF66" s="374"/>
      <c r="BG66" s="374"/>
      <c r="BH66" s="374"/>
      <c r="BI66" s="374"/>
      <c r="BJ66" s="374"/>
      <c r="BK66" s="374"/>
      <c r="BL66" s="374"/>
      <c r="BM66" s="374"/>
      <c r="BN66" s="374"/>
      <c r="BO66" s="374"/>
      <c r="BP66" s="374"/>
      <c r="BQ66" s="374"/>
    </row>
    <row r="67" spans="1:71" s="411" customFormat="1" ht="21.95" customHeight="1">
      <c r="A67" s="683" t="s">
        <v>284</v>
      </c>
      <c r="B67" s="713">
        <v>9659788.6400000025</v>
      </c>
      <c r="C67" s="713"/>
      <c r="D67" s="741">
        <v>0</v>
      </c>
      <c r="E67" s="741">
        <v>0</v>
      </c>
      <c r="F67" s="742">
        <v>0</v>
      </c>
      <c r="G67" s="714">
        <v>0</v>
      </c>
      <c r="H67" s="404" t="s">
        <v>4</v>
      </c>
      <c r="I67" s="374"/>
      <c r="J67" s="374"/>
      <c r="K67" s="374"/>
      <c r="L67" s="374"/>
      <c r="M67" s="374"/>
      <c r="N67" s="374"/>
      <c r="O67" s="374"/>
      <c r="P67" s="374"/>
      <c r="Q67" s="374"/>
      <c r="R67" s="374"/>
      <c r="S67" s="374"/>
      <c r="T67" s="374"/>
      <c r="U67" s="374"/>
      <c r="V67" s="374"/>
      <c r="W67" s="374"/>
      <c r="X67" s="374"/>
      <c r="Y67" s="374"/>
      <c r="Z67" s="374"/>
      <c r="AA67" s="374"/>
      <c r="AB67" s="374"/>
      <c r="AC67" s="374"/>
      <c r="AD67" s="374"/>
      <c r="AE67" s="374"/>
      <c r="AF67" s="374"/>
      <c r="AG67" s="374"/>
      <c r="AH67" s="374"/>
      <c r="AI67" s="374"/>
      <c r="AJ67" s="374"/>
      <c r="AK67" s="374"/>
      <c r="AL67" s="374"/>
      <c r="AM67" s="374"/>
      <c r="AN67" s="374"/>
      <c r="AO67" s="374"/>
      <c r="AP67" s="374"/>
      <c r="AQ67" s="374"/>
      <c r="AR67" s="374"/>
      <c r="AS67" s="374"/>
      <c r="AT67" s="374"/>
      <c r="AU67" s="374"/>
      <c r="AV67" s="374"/>
      <c r="AW67" s="374"/>
      <c r="AX67" s="374"/>
      <c r="AY67" s="374"/>
      <c r="AZ67" s="374"/>
      <c r="BA67" s="374"/>
      <c r="BB67" s="374"/>
      <c r="BC67" s="374"/>
      <c r="BD67" s="374"/>
      <c r="BE67" s="374"/>
      <c r="BF67" s="374"/>
      <c r="BG67" s="374"/>
      <c r="BH67" s="374"/>
      <c r="BI67" s="374"/>
      <c r="BJ67" s="374"/>
      <c r="BK67" s="374"/>
      <c r="BL67" s="374"/>
      <c r="BM67" s="374"/>
      <c r="BN67" s="374"/>
      <c r="BO67" s="374"/>
      <c r="BP67" s="374"/>
      <c r="BQ67" s="374"/>
    </row>
    <row r="68" spans="1:71" s="411" customFormat="1" ht="21.95" customHeight="1">
      <c r="A68" s="683" t="s">
        <v>285</v>
      </c>
      <c r="B68" s="713">
        <v>5076401.6499999994</v>
      </c>
      <c r="C68" s="713"/>
      <c r="D68" s="741">
        <v>0</v>
      </c>
      <c r="E68" s="741">
        <v>0</v>
      </c>
      <c r="F68" s="742">
        <v>0</v>
      </c>
      <c r="G68" s="714">
        <v>0</v>
      </c>
      <c r="H68" s="404" t="s">
        <v>4</v>
      </c>
      <c r="I68" s="374"/>
      <c r="J68" s="374"/>
      <c r="K68" s="374"/>
      <c r="L68" s="374"/>
      <c r="M68" s="374"/>
      <c r="N68" s="374"/>
      <c r="O68" s="374"/>
      <c r="P68" s="374"/>
      <c r="Q68" s="374"/>
      <c r="R68" s="374"/>
      <c r="S68" s="374"/>
      <c r="T68" s="374"/>
      <c r="U68" s="374"/>
      <c r="V68" s="374"/>
      <c r="W68" s="374"/>
      <c r="X68" s="374"/>
      <c r="Y68" s="374"/>
      <c r="Z68" s="374"/>
      <c r="AA68" s="374"/>
      <c r="AB68" s="374"/>
      <c r="AC68" s="374"/>
      <c r="AD68" s="374"/>
      <c r="AE68" s="374"/>
      <c r="AF68" s="374"/>
      <c r="AG68" s="374"/>
      <c r="AH68" s="374"/>
      <c r="AI68" s="374"/>
      <c r="AJ68" s="374"/>
      <c r="AK68" s="374"/>
      <c r="AL68" s="374"/>
      <c r="AM68" s="374"/>
      <c r="AN68" s="374"/>
      <c r="AO68" s="374"/>
      <c r="AP68" s="374"/>
      <c r="AQ68" s="374"/>
      <c r="AR68" s="374"/>
      <c r="AS68" s="374"/>
      <c r="AT68" s="374"/>
      <c r="AU68" s="374"/>
      <c r="AV68" s="374"/>
      <c r="AW68" s="374"/>
      <c r="AX68" s="374"/>
      <c r="AY68" s="374"/>
      <c r="AZ68" s="374"/>
      <c r="BA68" s="374"/>
      <c r="BB68" s="374"/>
      <c r="BC68" s="374"/>
      <c r="BD68" s="374"/>
      <c r="BE68" s="374"/>
      <c r="BF68" s="374"/>
      <c r="BG68" s="374"/>
      <c r="BH68" s="374"/>
      <c r="BI68" s="374"/>
      <c r="BJ68" s="374"/>
      <c r="BK68" s="374"/>
      <c r="BL68" s="374"/>
      <c r="BM68" s="374"/>
      <c r="BN68" s="374"/>
      <c r="BO68" s="374"/>
      <c r="BP68" s="374"/>
      <c r="BQ68" s="374"/>
    </row>
    <row r="69" spans="1:71" s="411" customFormat="1" ht="21.95" customHeight="1">
      <c r="A69" s="683" t="s">
        <v>286</v>
      </c>
      <c r="B69" s="713">
        <v>242691.81</v>
      </c>
      <c r="C69" s="713"/>
      <c r="D69" s="741">
        <v>0</v>
      </c>
      <c r="E69" s="741">
        <v>0</v>
      </c>
      <c r="F69" s="742">
        <v>0</v>
      </c>
      <c r="G69" s="714">
        <v>0</v>
      </c>
      <c r="H69" s="404" t="s">
        <v>4</v>
      </c>
      <c r="I69" s="374"/>
      <c r="J69" s="374"/>
      <c r="K69" s="374"/>
      <c r="L69" s="374"/>
      <c r="M69" s="374"/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  <c r="Y69" s="374"/>
      <c r="Z69" s="374"/>
      <c r="AA69" s="374"/>
      <c r="AB69" s="374"/>
      <c r="AC69" s="374"/>
      <c r="AD69" s="374"/>
      <c r="AE69" s="374"/>
      <c r="AF69" s="374"/>
      <c r="AG69" s="374"/>
      <c r="AH69" s="374"/>
      <c r="AI69" s="374"/>
      <c r="AJ69" s="374"/>
      <c r="AK69" s="374"/>
      <c r="AL69" s="374"/>
      <c r="AM69" s="374"/>
      <c r="AN69" s="374"/>
      <c r="AO69" s="374"/>
      <c r="AP69" s="374"/>
      <c r="AQ69" s="374"/>
      <c r="AR69" s="374"/>
      <c r="AS69" s="374"/>
      <c r="AT69" s="374"/>
      <c r="AU69" s="374"/>
      <c r="AV69" s="374"/>
      <c r="AW69" s="374"/>
      <c r="AX69" s="374"/>
      <c r="AY69" s="374"/>
      <c r="AZ69" s="374"/>
      <c r="BA69" s="374"/>
      <c r="BB69" s="374"/>
      <c r="BC69" s="374"/>
      <c r="BD69" s="374"/>
      <c r="BE69" s="374"/>
      <c r="BF69" s="374"/>
      <c r="BG69" s="374"/>
      <c r="BH69" s="374"/>
      <c r="BI69" s="374"/>
      <c r="BJ69" s="374"/>
      <c r="BK69" s="374"/>
      <c r="BL69" s="374"/>
      <c r="BM69" s="374"/>
      <c r="BN69" s="374"/>
      <c r="BO69" s="374"/>
      <c r="BP69" s="374"/>
      <c r="BQ69" s="374"/>
    </row>
    <row r="70" spans="1:71" s="411" customFormat="1" ht="21.95" customHeight="1">
      <c r="A70" s="683" t="s">
        <v>287</v>
      </c>
      <c r="B70" s="713">
        <v>327111.46000000002</v>
      </c>
      <c r="C70" s="713"/>
      <c r="D70" s="741">
        <v>0</v>
      </c>
      <c r="E70" s="741">
        <v>0</v>
      </c>
      <c r="F70" s="742">
        <v>0</v>
      </c>
      <c r="G70" s="714">
        <v>0</v>
      </c>
      <c r="H70" s="404" t="s">
        <v>4</v>
      </c>
      <c r="I70" s="374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374"/>
      <c r="X70" s="374"/>
      <c r="Y70" s="374"/>
      <c r="Z70" s="374"/>
      <c r="AA70" s="374"/>
      <c r="AB70" s="374"/>
      <c r="AC70" s="374"/>
      <c r="AD70" s="374"/>
      <c r="AE70" s="374"/>
      <c r="AF70" s="374"/>
      <c r="AG70" s="374"/>
      <c r="AH70" s="374"/>
      <c r="AI70" s="374"/>
      <c r="AJ70" s="374"/>
      <c r="AK70" s="374"/>
      <c r="AL70" s="374"/>
      <c r="AM70" s="374"/>
      <c r="AN70" s="374"/>
      <c r="AO70" s="374"/>
      <c r="AP70" s="374"/>
      <c r="AQ70" s="374"/>
      <c r="AR70" s="374"/>
      <c r="AS70" s="374"/>
      <c r="AT70" s="374"/>
      <c r="AU70" s="374"/>
      <c r="AV70" s="374"/>
      <c r="AW70" s="374"/>
      <c r="AX70" s="374"/>
      <c r="AY70" s="374"/>
      <c r="AZ70" s="374"/>
      <c r="BA70" s="374"/>
      <c r="BB70" s="374"/>
      <c r="BC70" s="374"/>
      <c r="BD70" s="374"/>
      <c r="BE70" s="374"/>
      <c r="BF70" s="374"/>
      <c r="BG70" s="374"/>
      <c r="BH70" s="374"/>
      <c r="BI70" s="374"/>
      <c r="BJ70" s="374"/>
      <c r="BK70" s="374"/>
      <c r="BL70" s="374"/>
      <c r="BM70" s="374"/>
      <c r="BN70" s="374"/>
      <c r="BO70" s="374"/>
      <c r="BP70" s="374"/>
      <c r="BQ70" s="374"/>
    </row>
    <row r="71" spans="1:71" s="411" customFormat="1" ht="21.95" customHeight="1">
      <c r="A71" s="683" t="s">
        <v>288</v>
      </c>
      <c r="B71" s="713">
        <v>703795.53</v>
      </c>
      <c r="C71" s="713"/>
      <c r="D71" s="741">
        <v>0</v>
      </c>
      <c r="E71" s="741">
        <v>0</v>
      </c>
      <c r="F71" s="742">
        <v>0</v>
      </c>
      <c r="G71" s="714">
        <v>0</v>
      </c>
      <c r="H71" s="404" t="s">
        <v>4</v>
      </c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374"/>
      <c r="X71" s="374"/>
      <c r="Y71" s="374"/>
      <c r="Z71" s="374"/>
      <c r="AA71" s="374"/>
      <c r="AB71" s="374"/>
      <c r="AC71" s="374"/>
      <c r="AD71" s="374"/>
      <c r="AE71" s="374"/>
      <c r="AF71" s="374"/>
      <c r="AG71" s="374"/>
      <c r="AH71" s="374"/>
      <c r="AI71" s="374"/>
      <c r="AJ71" s="374"/>
      <c r="AK71" s="374"/>
      <c r="AL71" s="374"/>
      <c r="AM71" s="374"/>
      <c r="AN71" s="374"/>
      <c r="AO71" s="374"/>
      <c r="AP71" s="374"/>
      <c r="AQ71" s="374"/>
      <c r="AR71" s="374"/>
      <c r="AS71" s="374"/>
      <c r="AT71" s="374"/>
      <c r="AU71" s="374"/>
      <c r="AV71" s="374"/>
      <c r="AW71" s="374"/>
      <c r="AX71" s="374"/>
      <c r="AY71" s="374"/>
      <c r="AZ71" s="374"/>
      <c r="BA71" s="374"/>
      <c r="BB71" s="374"/>
      <c r="BC71" s="374"/>
      <c r="BD71" s="374"/>
      <c r="BE71" s="374"/>
      <c r="BF71" s="374"/>
      <c r="BG71" s="374"/>
      <c r="BH71" s="374"/>
      <c r="BI71" s="374"/>
      <c r="BJ71" s="374"/>
      <c r="BK71" s="374"/>
      <c r="BL71" s="374"/>
      <c r="BM71" s="374"/>
      <c r="BN71" s="374"/>
      <c r="BO71" s="374"/>
      <c r="BP71" s="374"/>
      <c r="BQ71" s="374"/>
    </row>
    <row r="72" spans="1:71" s="411" customFormat="1" ht="21.95" customHeight="1">
      <c r="A72" s="795" t="s">
        <v>289</v>
      </c>
      <c r="B72" s="713">
        <v>704684.82</v>
      </c>
      <c r="C72" s="713"/>
      <c r="D72" s="741">
        <v>0</v>
      </c>
      <c r="E72" s="741">
        <v>0</v>
      </c>
      <c r="F72" s="742">
        <v>0</v>
      </c>
      <c r="G72" s="714">
        <v>0</v>
      </c>
      <c r="H72" s="404" t="s">
        <v>4</v>
      </c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4"/>
      <c r="AA72" s="374"/>
      <c r="AB72" s="374"/>
      <c r="AC72" s="374"/>
      <c r="AD72" s="374"/>
      <c r="AE72" s="374"/>
      <c r="AF72" s="374"/>
      <c r="AG72" s="374"/>
      <c r="AH72" s="374"/>
      <c r="AI72" s="374"/>
      <c r="AJ72" s="374"/>
      <c r="AK72" s="374"/>
      <c r="AL72" s="374"/>
      <c r="AM72" s="374"/>
      <c r="AN72" s="374"/>
      <c r="AO72" s="374"/>
      <c r="AP72" s="374"/>
      <c r="AQ72" s="374"/>
      <c r="AR72" s="374"/>
      <c r="AS72" s="374"/>
      <c r="AT72" s="374"/>
      <c r="AU72" s="374"/>
      <c r="AV72" s="374"/>
      <c r="AW72" s="374"/>
      <c r="AX72" s="374"/>
      <c r="AY72" s="374"/>
      <c r="AZ72" s="374"/>
      <c r="BA72" s="374"/>
      <c r="BB72" s="374"/>
      <c r="BC72" s="374"/>
      <c r="BD72" s="374"/>
      <c r="BE72" s="374"/>
      <c r="BF72" s="374"/>
      <c r="BG72" s="374"/>
      <c r="BH72" s="374"/>
      <c r="BI72" s="374"/>
      <c r="BJ72" s="374"/>
      <c r="BK72" s="374"/>
      <c r="BL72" s="374"/>
      <c r="BM72" s="374"/>
      <c r="BN72" s="374"/>
      <c r="BO72" s="374"/>
      <c r="BP72" s="374"/>
      <c r="BQ72" s="374"/>
    </row>
    <row r="73" spans="1:71" s="411" customFormat="1" ht="21.95" customHeight="1">
      <c r="A73" s="795" t="s">
        <v>290</v>
      </c>
      <c r="B73" s="713">
        <v>273619.58999999997</v>
      </c>
      <c r="C73" s="713"/>
      <c r="D73" s="741">
        <v>0</v>
      </c>
      <c r="E73" s="741">
        <v>0</v>
      </c>
      <c r="F73" s="742">
        <v>0</v>
      </c>
      <c r="G73" s="714">
        <v>0</v>
      </c>
      <c r="H73" s="404" t="s">
        <v>4</v>
      </c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  <c r="AE73" s="374"/>
      <c r="AF73" s="374"/>
      <c r="AG73" s="374"/>
      <c r="AH73" s="374"/>
      <c r="AI73" s="374"/>
      <c r="AJ73" s="374"/>
      <c r="AK73" s="374"/>
      <c r="AL73" s="374"/>
      <c r="AM73" s="374"/>
      <c r="AN73" s="374"/>
      <c r="AO73" s="374"/>
      <c r="AP73" s="374"/>
      <c r="AQ73" s="374"/>
      <c r="AR73" s="374"/>
      <c r="AS73" s="374"/>
      <c r="AT73" s="374"/>
      <c r="AU73" s="374"/>
      <c r="AV73" s="374"/>
      <c r="AW73" s="374"/>
      <c r="AX73" s="374"/>
      <c r="AY73" s="374"/>
      <c r="AZ73" s="374"/>
      <c r="BA73" s="374"/>
      <c r="BB73" s="374"/>
      <c r="BC73" s="374"/>
      <c r="BD73" s="374"/>
      <c r="BE73" s="374"/>
      <c r="BF73" s="374"/>
      <c r="BG73" s="374"/>
      <c r="BH73" s="374"/>
      <c r="BI73" s="374"/>
      <c r="BJ73" s="374"/>
      <c r="BK73" s="374"/>
      <c r="BL73" s="374"/>
      <c r="BM73" s="374"/>
      <c r="BN73" s="374"/>
      <c r="BO73" s="374"/>
      <c r="BP73" s="374"/>
      <c r="BQ73" s="374"/>
    </row>
    <row r="74" spans="1:71" s="411" customFormat="1" ht="21.95" customHeight="1">
      <c r="A74" s="795" t="s">
        <v>291</v>
      </c>
      <c r="B74" s="713">
        <v>943347.71000000008</v>
      </c>
      <c r="C74" s="713"/>
      <c r="D74" s="741">
        <v>0</v>
      </c>
      <c r="E74" s="741">
        <v>0</v>
      </c>
      <c r="F74" s="742">
        <v>0</v>
      </c>
      <c r="G74" s="714">
        <v>0</v>
      </c>
      <c r="H74" s="404" t="s">
        <v>4</v>
      </c>
      <c r="I74" s="374"/>
      <c r="J74" s="374"/>
      <c r="K74" s="374"/>
      <c r="L74" s="374"/>
      <c r="M74" s="374"/>
      <c r="N74" s="374"/>
      <c r="O74" s="374"/>
      <c r="P74" s="374"/>
      <c r="Q74" s="374"/>
      <c r="R74" s="374"/>
      <c r="S74" s="374"/>
      <c r="T74" s="374"/>
      <c r="U74" s="374"/>
      <c r="V74" s="374"/>
      <c r="W74" s="374"/>
      <c r="X74" s="374"/>
      <c r="Y74" s="374"/>
      <c r="Z74" s="374"/>
      <c r="AA74" s="374"/>
      <c r="AB74" s="374"/>
      <c r="AC74" s="374"/>
      <c r="AD74" s="374"/>
      <c r="AE74" s="374"/>
      <c r="AF74" s="374"/>
      <c r="AG74" s="374"/>
      <c r="AH74" s="374"/>
      <c r="AI74" s="374"/>
      <c r="AJ74" s="374"/>
      <c r="AK74" s="374"/>
      <c r="AL74" s="374"/>
      <c r="AM74" s="374"/>
      <c r="AN74" s="374"/>
      <c r="AO74" s="374"/>
      <c r="AP74" s="374"/>
      <c r="AQ74" s="374"/>
      <c r="AR74" s="374"/>
      <c r="AS74" s="374"/>
      <c r="AT74" s="374"/>
      <c r="AU74" s="374"/>
      <c r="AV74" s="374"/>
      <c r="AW74" s="374"/>
      <c r="AX74" s="374"/>
      <c r="AY74" s="374"/>
      <c r="AZ74" s="374"/>
      <c r="BA74" s="374"/>
      <c r="BB74" s="374"/>
      <c r="BC74" s="374"/>
      <c r="BD74" s="374"/>
      <c r="BE74" s="374"/>
      <c r="BF74" s="374"/>
      <c r="BG74" s="374"/>
      <c r="BH74" s="374"/>
      <c r="BI74" s="374"/>
      <c r="BJ74" s="374"/>
      <c r="BK74" s="374"/>
      <c r="BL74" s="374"/>
      <c r="BM74" s="374"/>
      <c r="BN74" s="374"/>
      <c r="BO74" s="374"/>
      <c r="BP74" s="374"/>
      <c r="BQ74" s="374"/>
    </row>
    <row r="75" spans="1:71" s="411" customFormat="1" ht="21.95" customHeight="1">
      <c r="A75" s="795" t="s">
        <v>292</v>
      </c>
      <c r="B75" s="713">
        <v>1518479.65</v>
      </c>
      <c r="C75" s="713"/>
      <c r="D75" s="741">
        <v>0</v>
      </c>
      <c r="E75" s="741">
        <v>0</v>
      </c>
      <c r="F75" s="742">
        <v>0</v>
      </c>
      <c r="G75" s="714">
        <v>0</v>
      </c>
      <c r="H75" s="404" t="s">
        <v>4</v>
      </c>
      <c r="I75" s="374"/>
      <c r="J75" s="374"/>
      <c r="K75" s="374"/>
      <c r="L75" s="374"/>
      <c r="M75" s="374"/>
      <c r="N75" s="374"/>
      <c r="O75" s="374"/>
      <c r="P75" s="374"/>
      <c r="Q75" s="374"/>
      <c r="R75" s="374"/>
      <c r="S75" s="374"/>
      <c r="T75" s="374"/>
      <c r="U75" s="374"/>
      <c r="V75" s="374"/>
      <c r="W75" s="374"/>
      <c r="X75" s="374"/>
      <c r="Y75" s="374"/>
      <c r="Z75" s="374"/>
      <c r="AA75" s="374"/>
      <c r="AB75" s="374"/>
      <c r="AC75" s="374"/>
      <c r="AD75" s="374"/>
      <c r="AE75" s="374"/>
      <c r="AF75" s="374"/>
      <c r="AG75" s="374"/>
      <c r="AH75" s="374"/>
      <c r="AI75" s="374"/>
      <c r="AJ75" s="374"/>
      <c r="AK75" s="374"/>
      <c r="AL75" s="374"/>
      <c r="AM75" s="374"/>
      <c r="AN75" s="374"/>
      <c r="AO75" s="374"/>
      <c r="AP75" s="374"/>
      <c r="AQ75" s="374"/>
      <c r="AR75" s="374"/>
      <c r="AS75" s="374"/>
      <c r="AT75" s="374"/>
      <c r="AU75" s="374"/>
      <c r="AV75" s="374"/>
      <c r="AW75" s="374"/>
      <c r="AX75" s="374"/>
      <c r="AY75" s="374"/>
      <c r="AZ75" s="374"/>
      <c r="BA75" s="374"/>
      <c r="BB75" s="374"/>
      <c r="BC75" s="374"/>
      <c r="BD75" s="374"/>
      <c r="BE75" s="374"/>
      <c r="BF75" s="374"/>
      <c r="BG75" s="374"/>
      <c r="BH75" s="374"/>
      <c r="BI75" s="374"/>
      <c r="BJ75" s="374"/>
      <c r="BK75" s="374"/>
      <c r="BL75" s="374"/>
      <c r="BM75" s="374"/>
      <c r="BN75" s="374"/>
      <c r="BO75" s="374"/>
      <c r="BP75" s="374"/>
      <c r="BQ75" s="374"/>
    </row>
    <row r="76" spans="1:71" s="411" customFormat="1" ht="21.95" customHeight="1">
      <c r="A76" s="795" t="s">
        <v>293</v>
      </c>
      <c r="B76" s="713">
        <v>76340.94</v>
      </c>
      <c r="C76" s="713"/>
      <c r="D76" s="741">
        <v>0</v>
      </c>
      <c r="E76" s="741">
        <v>0</v>
      </c>
      <c r="F76" s="742">
        <v>0</v>
      </c>
      <c r="G76" s="714">
        <v>0</v>
      </c>
      <c r="H76" s="404" t="s">
        <v>4</v>
      </c>
      <c r="I76" s="374"/>
      <c r="J76" s="374"/>
      <c r="K76" s="374"/>
      <c r="L76" s="374"/>
      <c r="M76" s="374"/>
      <c r="N76" s="374"/>
      <c r="O76" s="374"/>
      <c r="P76" s="374"/>
      <c r="Q76" s="374"/>
      <c r="R76" s="374"/>
      <c r="S76" s="374"/>
      <c r="T76" s="374"/>
      <c r="U76" s="374"/>
      <c r="V76" s="374"/>
      <c r="W76" s="374"/>
      <c r="X76" s="374"/>
      <c r="Y76" s="374"/>
      <c r="Z76" s="374"/>
      <c r="AA76" s="374"/>
      <c r="AB76" s="374"/>
      <c r="AC76" s="374"/>
      <c r="AD76" s="374"/>
      <c r="AE76" s="374"/>
      <c r="AF76" s="374"/>
      <c r="AG76" s="374"/>
      <c r="AH76" s="374"/>
      <c r="AI76" s="374"/>
      <c r="AJ76" s="374"/>
      <c r="AK76" s="374"/>
      <c r="AL76" s="374"/>
      <c r="AM76" s="374"/>
      <c r="AN76" s="374"/>
      <c r="AO76" s="374"/>
      <c r="AP76" s="374"/>
      <c r="AQ76" s="374"/>
      <c r="AR76" s="374"/>
      <c r="AS76" s="374"/>
      <c r="AT76" s="374"/>
      <c r="AU76" s="374"/>
      <c r="AV76" s="374"/>
      <c r="AW76" s="374"/>
      <c r="AX76" s="374"/>
      <c r="AY76" s="374"/>
      <c r="AZ76" s="374"/>
      <c r="BA76" s="374"/>
      <c r="BB76" s="374"/>
      <c r="BC76" s="374"/>
      <c r="BD76" s="374"/>
      <c r="BE76" s="374"/>
      <c r="BF76" s="374"/>
      <c r="BG76" s="374"/>
      <c r="BH76" s="374"/>
      <c r="BI76" s="374"/>
      <c r="BJ76" s="374"/>
      <c r="BK76" s="374"/>
      <c r="BL76" s="374"/>
      <c r="BM76" s="374"/>
      <c r="BN76" s="374"/>
      <c r="BO76" s="374"/>
      <c r="BP76" s="374"/>
      <c r="BQ76" s="374"/>
    </row>
    <row r="77" spans="1:71" s="411" customFormat="1" ht="21.95" hidden="1" customHeight="1">
      <c r="A77" s="683" t="s">
        <v>294</v>
      </c>
      <c r="B77" s="713">
        <v>0</v>
      </c>
      <c r="C77" s="713"/>
      <c r="D77" s="741">
        <v>0</v>
      </c>
      <c r="E77" s="741">
        <v>0</v>
      </c>
      <c r="F77" s="742">
        <v>0</v>
      </c>
      <c r="G77" s="714">
        <v>0</v>
      </c>
      <c r="H77" s="404"/>
      <c r="I77" s="374"/>
      <c r="J77" s="374"/>
      <c r="K77" s="374"/>
      <c r="L77" s="374"/>
      <c r="M77" s="374"/>
      <c r="N77" s="374"/>
      <c r="O77" s="374"/>
      <c r="P77" s="374"/>
      <c r="Q77" s="374"/>
      <c r="R77" s="374"/>
      <c r="S77" s="374"/>
      <c r="T77" s="374"/>
      <c r="U77" s="374"/>
      <c r="V77" s="374"/>
      <c r="W77" s="374"/>
      <c r="X77" s="374"/>
      <c r="Y77" s="374"/>
      <c r="Z77" s="374"/>
      <c r="AA77" s="374"/>
      <c r="AB77" s="374"/>
      <c r="AC77" s="374"/>
      <c r="AD77" s="374"/>
      <c r="AE77" s="374"/>
      <c r="AF77" s="374"/>
      <c r="AG77" s="374"/>
      <c r="AH77" s="374"/>
      <c r="AI77" s="374"/>
      <c r="AJ77" s="374"/>
      <c r="AK77" s="374"/>
      <c r="AL77" s="374"/>
      <c r="AM77" s="374"/>
      <c r="AN77" s="374"/>
      <c r="AO77" s="374"/>
      <c r="AP77" s="374"/>
      <c r="AQ77" s="374"/>
      <c r="AR77" s="374"/>
      <c r="AS77" s="374"/>
      <c r="AT77" s="374"/>
      <c r="AU77" s="374"/>
      <c r="AV77" s="374"/>
      <c r="AW77" s="374"/>
      <c r="AX77" s="374"/>
      <c r="AY77" s="374"/>
      <c r="AZ77" s="374"/>
      <c r="BA77" s="374"/>
      <c r="BB77" s="374"/>
      <c r="BC77" s="374"/>
      <c r="BD77" s="374"/>
      <c r="BE77" s="374"/>
      <c r="BF77" s="374"/>
      <c r="BG77" s="374"/>
      <c r="BH77" s="374"/>
      <c r="BI77" s="374"/>
      <c r="BJ77" s="374"/>
      <c r="BK77" s="374"/>
      <c r="BL77" s="374"/>
      <c r="BM77" s="374"/>
      <c r="BN77" s="374"/>
      <c r="BO77" s="374"/>
      <c r="BP77" s="374"/>
      <c r="BQ77" s="374"/>
    </row>
    <row r="78" spans="1:71" s="411" customFormat="1" ht="21.95" customHeight="1">
      <c r="A78" s="683" t="s">
        <v>295</v>
      </c>
      <c r="B78" s="713">
        <v>472813.48000000004</v>
      </c>
      <c r="C78" s="713"/>
      <c r="D78" s="741">
        <v>0</v>
      </c>
      <c r="E78" s="741">
        <v>0</v>
      </c>
      <c r="F78" s="742">
        <v>0</v>
      </c>
      <c r="G78" s="714">
        <v>0</v>
      </c>
      <c r="H78" s="404" t="s">
        <v>4</v>
      </c>
      <c r="I78" s="374"/>
      <c r="J78" s="374"/>
      <c r="K78" s="374"/>
      <c r="L78" s="374"/>
      <c r="M78" s="374"/>
      <c r="N78" s="374"/>
      <c r="O78" s="374"/>
      <c r="P78" s="374"/>
      <c r="Q78" s="374"/>
      <c r="R78" s="374"/>
      <c r="S78" s="374"/>
      <c r="T78" s="374"/>
      <c r="U78" s="374"/>
      <c r="V78" s="374"/>
      <c r="W78" s="374"/>
      <c r="X78" s="374"/>
      <c r="Y78" s="374"/>
      <c r="Z78" s="374"/>
      <c r="AA78" s="374"/>
      <c r="AB78" s="374"/>
      <c r="AC78" s="374"/>
      <c r="AD78" s="374"/>
      <c r="AE78" s="374"/>
      <c r="AF78" s="374"/>
      <c r="AG78" s="374"/>
      <c r="AH78" s="374"/>
      <c r="AI78" s="374"/>
      <c r="AJ78" s="374"/>
      <c r="AK78" s="374"/>
      <c r="AL78" s="374"/>
      <c r="AM78" s="374"/>
      <c r="AN78" s="374"/>
      <c r="AO78" s="374"/>
      <c r="AP78" s="374"/>
      <c r="AQ78" s="374"/>
      <c r="AR78" s="374"/>
      <c r="AS78" s="374"/>
      <c r="AT78" s="374"/>
      <c r="AU78" s="374"/>
      <c r="AV78" s="374"/>
      <c r="AW78" s="374"/>
      <c r="AX78" s="374"/>
      <c r="AY78" s="374"/>
      <c r="AZ78" s="374"/>
      <c r="BA78" s="374"/>
      <c r="BB78" s="374"/>
      <c r="BC78" s="374"/>
      <c r="BD78" s="374"/>
      <c r="BE78" s="374"/>
      <c r="BF78" s="374"/>
      <c r="BG78" s="374"/>
      <c r="BH78" s="374"/>
      <c r="BI78" s="374"/>
      <c r="BJ78" s="374"/>
      <c r="BK78" s="374"/>
      <c r="BL78" s="374"/>
      <c r="BM78" s="374"/>
      <c r="BN78" s="374"/>
      <c r="BO78" s="374"/>
      <c r="BP78" s="374"/>
      <c r="BQ78" s="374"/>
    </row>
    <row r="79" spans="1:71" s="411" customFormat="1" ht="21.95" customHeight="1">
      <c r="A79" s="684" t="s">
        <v>296</v>
      </c>
      <c r="B79" s="713">
        <v>664489.72000000009</v>
      </c>
      <c r="C79" s="713"/>
      <c r="D79" s="741">
        <v>35</v>
      </c>
      <c r="E79" s="741">
        <v>0</v>
      </c>
      <c r="F79" s="742">
        <v>35</v>
      </c>
      <c r="G79" s="714">
        <v>0</v>
      </c>
      <c r="H79" s="404" t="s">
        <v>4</v>
      </c>
      <c r="I79" s="374"/>
      <c r="J79" s="374"/>
      <c r="K79" s="374"/>
      <c r="L79" s="374"/>
      <c r="M79" s="374"/>
      <c r="N79" s="374"/>
      <c r="O79" s="374"/>
      <c r="P79" s="374"/>
      <c r="Q79" s="374"/>
      <c r="R79" s="374"/>
      <c r="S79" s="374"/>
      <c r="T79" s="374"/>
      <c r="U79" s="374"/>
      <c r="V79" s="374"/>
      <c r="W79" s="374"/>
      <c r="X79" s="374"/>
      <c r="Y79" s="374"/>
      <c r="Z79" s="374"/>
      <c r="AA79" s="374"/>
      <c r="AB79" s="374"/>
      <c r="AC79" s="374"/>
      <c r="AD79" s="374"/>
      <c r="AE79" s="374"/>
      <c r="AF79" s="374"/>
      <c r="AG79" s="374"/>
      <c r="AH79" s="374"/>
      <c r="AI79" s="374"/>
      <c r="AJ79" s="374"/>
      <c r="AK79" s="374"/>
      <c r="AL79" s="374"/>
      <c r="AM79" s="374"/>
      <c r="AN79" s="374"/>
      <c r="AO79" s="374"/>
      <c r="AP79" s="374"/>
      <c r="AQ79" s="374"/>
      <c r="AR79" s="374"/>
      <c r="AS79" s="374"/>
      <c r="AT79" s="374"/>
      <c r="AU79" s="374"/>
      <c r="AV79" s="374"/>
      <c r="AW79" s="374"/>
      <c r="AX79" s="374"/>
      <c r="AY79" s="374"/>
      <c r="AZ79" s="374"/>
      <c r="BA79" s="374"/>
      <c r="BB79" s="374"/>
      <c r="BC79" s="374"/>
      <c r="BD79" s="374"/>
      <c r="BE79" s="374"/>
      <c r="BF79" s="374"/>
      <c r="BG79" s="374"/>
      <c r="BH79" s="374"/>
      <c r="BI79" s="374"/>
      <c r="BJ79" s="374"/>
      <c r="BK79" s="374"/>
      <c r="BL79" s="374"/>
      <c r="BM79" s="374"/>
      <c r="BN79" s="374"/>
      <c r="BO79" s="374"/>
      <c r="BP79" s="374"/>
      <c r="BQ79" s="374"/>
      <c r="BR79" s="374"/>
      <c r="BS79" s="374"/>
    </row>
    <row r="80" spans="1:71" s="411" customFormat="1" ht="21.95" customHeight="1">
      <c r="A80" s="683" t="s">
        <v>297</v>
      </c>
      <c r="B80" s="713">
        <v>191245.74999999997</v>
      </c>
      <c r="C80" s="713"/>
      <c r="D80" s="741">
        <v>0</v>
      </c>
      <c r="E80" s="741">
        <v>0</v>
      </c>
      <c r="F80" s="742">
        <v>0</v>
      </c>
      <c r="G80" s="714">
        <v>0</v>
      </c>
      <c r="H80" s="404"/>
      <c r="I80" s="374"/>
      <c r="J80" s="374"/>
      <c r="K80" s="374"/>
      <c r="L80" s="374"/>
      <c r="M80" s="374"/>
      <c r="N80" s="374"/>
      <c r="O80" s="374"/>
      <c r="P80" s="374"/>
      <c r="Q80" s="374"/>
      <c r="R80" s="374"/>
      <c r="S80" s="374"/>
      <c r="T80" s="374"/>
      <c r="U80" s="374"/>
      <c r="V80" s="374"/>
      <c r="W80" s="374"/>
      <c r="X80" s="374"/>
      <c r="Y80" s="374"/>
      <c r="Z80" s="374"/>
      <c r="AA80" s="374"/>
      <c r="AB80" s="374"/>
      <c r="AC80" s="374"/>
      <c r="AD80" s="374"/>
      <c r="AE80" s="374"/>
      <c r="AF80" s="374"/>
      <c r="AG80" s="374"/>
      <c r="AH80" s="374"/>
      <c r="AI80" s="374"/>
      <c r="AJ80" s="374"/>
      <c r="AK80" s="374"/>
      <c r="AL80" s="374"/>
      <c r="AM80" s="374"/>
      <c r="AN80" s="374"/>
      <c r="AO80" s="374"/>
      <c r="AP80" s="374"/>
      <c r="AQ80" s="374"/>
      <c r="AR80" s="374"/>
      <c r="AS80" s="374"/>
      <c r="AT80" s="374"/>
      <c r="AU80" s="374"/>
      <c r="AV80" s="374"/>
      <c r="AW80" s="374"/>
      <c r="AX80" s="374"/>
      <c r="AY80" s="374"/>
      <c r="AZ80" s="374"/>
      <c r="BA80" s="374"/>
      <c r="BB80" s="374"/>
      <c r="BC80" s="374"/>
      <c r="BD80" s="374"/>
      <c r="BE80" s="374"/>
      <c r="BF80" s="374"/>
      <c r="BG80" s="374"/>
      <c r="BH80" s="374"/>
      <c r="BI80" s="374"/>
      <c r="BJ80" s="374"/>
      <c r="BK80" s="374"/>
      <c r="BL80" s="374"/>
      <c r="BM80" s="374"/>
      <c r="BN80" s="374"/>
      <c r="BO80" s="374"/>
      <c r="BP80" s="374"/>
      <c r="BQ80" s="374"/>
      <c r="BR80" s="374"/>
      <c r="BS80" s="374"/>
    </row>
    <row r="81" spans="1:71" s="411" customFormat="1" ht="21.95" customHeight="1">
      <c r="A81" s="683" t="s">
        <v>298</v>
      </c>
      <c r="B81" s="713">
        <v>831195.72</v>
      </c>
      <c r="C81" s="713"/>
      <c r="D81" s="741">
        <v>0</v>
      </c>
      <c r="E81" s="741">
        <v>0</v>
      </c>
      <c r="F81" s="742">
        <v>0</v>
      </c>
      <c r="G81" s="714">
        <v>0</v>
      </c>
      <c r="H81" s="404" t="s">
        <v>4</v>
      </c>
      <c r="I81" s="374"/>
      <c r="J81" s="374"/>
      <c r="K81" s="374"/>
      <c r="L81" s="374"/>
      <c r="M81" s="374"/>
      <c r="N81" s="374"/>
      <c r="O81" s="374"/>
      <c r="P81" s="374"/>
      <c r="Q81" s="374"/>
      <c r="R81" s="374"/>
      <c r="S81" s="374"/>
      <c r="T81" s="374"/>
      <c r="U81" s="374"/>
      <c r="V81" s="374"/>
      <c r="W81" s="374"/>
      <c r="X81" s="374"/>
      <c r="Y81" s="374"/>
      <c r="Z81" s="374"/>
      <c r="AA81" s="374"/>
      <c r="AB81" s="374"/>
      <c r="AC81" s="374"/>
      <c r="AD81" s="374"/>
      <c r="AE81" s="374"/>
      <c r="AF81" s="374"/>
      <c r="AG81" s="374"/>
      <c r="AH81" s="374"/>
      <c r="AI81" s="374"/>
      <c r="AJ81" s="374"/>
      <c r="AK81" s="374"/>
      <c r="AL81" s="374"/>
      <c r="AM81" s="374"/>
      <c r="AN81" s="374"/>
      <c r="AO81" s="374"/>
      <c r="AP81" s="374"/>
      <c r="AQ81" s="374"/>
      <c r="AR81" s="374"/>
      <c r="AS81" s="374"/>
      <c r="AT81" s="374"/>
      <c r="AU81" s="374"/>
      <c r="AV81" s="374"/>
      <c r="AW81" s="374"/>
      <c r="AX81" s="374"/>
      <c r="AY81" s="374"/>
      <c r="AZ81" s="374"/>
      <c r="BA81" s="374"/>
      <c r="BB81" s="374"/>
      <c r="BC81" s="374"/>
      <c r="BD81" s="374"/>
      <c r="BE81" s="374"/>
      <c r="BF81" s="374"/>
      <c r="BG81" s="374"/>
      <c r="BH81" s="374"/>
      <c r="BI81" s="374"/>
      <c r="BJ81" s="374"/>
      <c r="BK81" s="374"/>
      <c r="BL81" s="374"/>
      <c r="BM81" s="374"/>
      <c r="BN81" s="374"/>
      <c r="BO81" s="374"/>
      <c r="BP81" s="374"/>
      <c r="BQ81" s="374"/>
      <c r="BR81" s="374"/>
      <c r="BS81" s="374"/>
    </row>
    <row r="82" spans="1:71" s="411" customFormat="1" ht="21.95" hidden="1" customHeight="1">
      <c r="A82" s="683" t="s">
        <v>299</v>
      </c>
      <c r="B82" s="713">
        <v>0</v>
      </c>
      <c r="C82" s="713"/>
      <c r="D82" s="741">
        <v>0</v>
      </c>
      <c r="E82" s="741">
        <v>0</v>
      </c>
      <c r="F82" s="742">
        <v>0</v>
      </c>
      <c r="G82" s="714">
        <v>0</v>
      </c>
      <c r="H82" s="404" t="s">
        <v>4</v>
      </c>
      <c r="I82" s="374"/>
      <c r="J82" s="374"/>
      <c r="K82" s="374"/>
      <c r="L82" s="374"/>
      <c r="M82" s="374"/>
      <c r="N82" s="374"/>
      <c r="O82" s="374"/>
      <c r="P82" s="374"/>
      <c r="Q82" s="374"/>
      <c r="R82" s="374"/>
      <c r="S82" s="374"/>
      <c r="T82" s="374"/>
      <c r="U82" s="374"/>
      <c r="V82" s="374"/>
      <c r="W82" s="374"/>
      <c r="X82" s="374"/>
      <c r="Y82" s="374"/>
      <c r="Z82" s="374"/>
      <c r="AA82" s="374"/>
      <c r="AB82" s="374"/>
      <c r="AC82" s="374"/>
      <c r="AD82" s="374"/>
      <c r="AE82" s="374"/>
      <c r="AF82" s="374"/>
      <c r="AG82" s="374"/>
      <c r="AH82" s="374"/>
      <c r="AI82" s="374"/>
      <c r="AJ82" s="374"/>
      <c r="AK82" s="374"/>
      <c r="AL82" s="374"/>
      <c r="AM82" s="374"/>
      <c r="AN82" s="374"/>
      <c r="AO82" s="374"/>
      <c r="AP82" s="374"/>
      <c r="AQ82" s="374"/>
      <c r="AR82" s="374"/>
      <c r="AS82" s="374"/>
      <c r="AT82" s="374"/>
      <c r="AU82" s="374"/>
      <c r="AV82" s="374"/>
      <c r="AW82" s="374"/>
      <c r="AX82" s="374"/>
      <c r="AY82" s="374"/>
      <c r="AZ82" s="374"/>
      <c r="BA82" s="374"/>
      <c r="BB82" s="374"/>
      <c r="BC82" s="374"/>
      <c r="BD82" s="374"/>
      <c r="BE82" s="374"/>
      <c r="BF82" s="374"/>
      <c r="BG82" s="374"/>
      <c r="BH82" s="374"/>
      <c r="BI82" s="374"/>
      <c r="BJ82" s="374"/>
      <c r="BK82" s="374"/>
      <c r="BL82" s="374"/>
      <c r="BM82" s="374"/>
      <c r="BN82" s="374"/>
      <c r="BO82" s="374"/>
      <c r="BP82" s="374"/>
      <c r="BQ82" s="374"/>
      <c r="BR82" s="374"/>
      <c r="BS82" s="374"/>
    </row>
    <row r="83" spans="1:71" s="411" customFormat="1" ht="21.95" customHeight="1">
      <c r="A83" s="683" t="s">
        <v>347</v>
      </c>
      <c r="B83" s="713">
        <v>2091551.8999999997</v>
      </c>
      <c r="C83" s="713"/>
      <c r="D83" s="741">
        <v>0</v>
      </c>
      <c r="E83" s="741">
        <v>0</v>
      </c>
      <c r="F83" s="742">
        <v>0</v>
      </c>
      <c r="G83" s="714">
        <v>0</v>
      </c>
      <c r="H83" s="404" t="s">
        <v>4</v>
      </c>
      <c r="I83" s="374"/>
      <c r="J83" s="374"/>
      <c r="K83" s="374"/>
      <c r="L83" s="374"/>
      <c r="M83" s="374"/>
      <c r="N83" s="374"/>
      <c r="O83" s="374"/>
      <c r="P83" s="374"/>
      <c r="Q83" s="374"/>
      <c r="R83" s="374"/>
      <c r="S83" s="374"/>
      <c r="T83" s="374"/>
      <c r="U83" s="374"/>
      <c r="V83" s="374"/>
      <c r="W83" s="374"/>
      <c r="X83" s="374"/>
      <c r="Y83" s="374"/>
      <c r="Z83" s="374"/>
      <c r="AA83" s="374"/>
      <c r="AB83" s="374"/>
      <c r="AC83" s="374"/>
      <c r="AD83" s="374"/>
      <c r="AE83" s="374"/>
      <c r="AF83" s="374"/>
      <c r="AG83" s="374"/>
      <c r="AH83" s="374"/>
      <c r="AI83" s="374"/>
      <c r="AJ83" s="374"/>
      <c r="AK83" s="374"/>
      <c r="AL83" s="374"/>
      <c r="AM83" s="374"/>
      <c r="AN83" s="374"/>
      <c r="AO83" s="374"/>
      <c r="AP83" s="374"/>
      <c r="AQ83" s="374"/>
      <c r="AR83" s="374"/>
      <c r="AS83" s="374"/>
      <c r="AT83" s="374"/>
      <c r="AU83" s="374"/>
      <c r="AV83" s="374"/>
      <c r="AW83" s="374"/>
      <c r="AX83" s="374"/>
      <c r="AY83" s="374"/>
      <c r="AZ83" s="374"/>
      <c r="BA83" s="374"/>
      <c r="BB83" s="374"/>
      <c r="BC83" s="374"/>
      <c r="BD83" s="374"/>
      <c r="BE83" s="374"/>
      <c r="BF83" s="374"/>
      <c r="BG83" s="374"/>
      <c r="BH83" s="374"/>
      <c r="BI83" s="374"/>
      <c r="BJ83" s="374"/>
      <c r="BK83" s="374"/>
      <c r="BL83" s="374"/>
      <c r="BM83" s="374"/>
      <c r="BN83" s="374"/>
      <c r="BO83" s="374"/>
      <c r="BP83" s="374"/>
      <c r="BQ83" s="374"/>
      <c r="BR83" s="374"/>
      <c r="BS83" s="374"/>
    </row>
    <row r="84" spans="1:71" s="411" customFormat="1" ht="21.95" customHeight="1">
      <c r="A84" s="683" t="s">
        <v>300</v>
      </c>
      <c r="B84" s="713">
        <v>637721.5199999999</v>
      </c>
      <c r="C84" s="713"/>
      <c r="D84" s="741">
        <v>0</v>
      </c>
      <c r="E84" s="741">
        <v>0</v>
      </c>
      <c r="F84" s="742">
        <v>0</v>
      </c>
      <c r="G84" s="714">
        <v>0</v>
      </c>
      <c r="H84" s="404" t="s">
        <v>4</v>
      </c>
      <c r="I84" s="374"/>
      <c r="J84" s="374"/>
      <c r="K84" s="374"/>
      <c r="L84" s="374"/>
      <c r="M84" s="374"/>
      <c r="N84" s="374"/>
      <c r="O84" s="374"/>
      <c r="P84" s="374"/>
      <c r="Q84" s="374"/>
      <c r="R84" s="374"/>
      <c r="S84" s="374"/>
      <c r="T84" s="374"/>
      <c r="U84" s="374"/>
      <c r="V84" s="374"/>
      <c r="W84" s="374"/>
      <c r="X84" s="374"/>
      <c r="Y84" s="374"/>
      <c r="Z84" s="374"/>
      <c r="AA84" s="374"/>
      <c r="AB84" s="374"/>
      <c r="AC84" s="374"/>
      <c r="AD84" s="374"/>
      <c r="AE84" s="374"/>
      <c r="AF84" s="374"/>
      <c r="AG84" s="374"/>
      <c r="AH84" s="374"/>
      <c r="AI84" s="374"/>
      <c r="AJ84" s="374"/>
      <c r="AK84" s="374"/>
      <c r="AL84" s="374"/>
      <c r="AM84" s="374"/>
      <c r="AN84" s="374"/>
      <c r="AO84" s="374"/>
      <c r="AP84" s="374"/>
      <c r="AQ84" s="374"/>
      <c r="AR84" s="374"/>
      <c r="AS84" s="374"/>
      <c r="AT84" s="374"/>
      <c r="AU84" s="374"/>
      <c r="AV84" s="374"/>
      <c r="AW84" s="374"/>
      <c r="AX84" s="374"/>
      <c r="AY84" s="374"/>
      <c r="AZ84" s="374"/>
      <c r="BA84" s="374"/>
      <c r="BB84" s="374"/>
      <c r="BC84" s="374"/>
      <c r="BD84" s="374"/>
      <c r="BE84" s="374"/>
      <c r="BF84" s="374"/>
      <c r="BG84" s="374"/>
      <c r="BH84" s="374"/>
      <c r="BI84" s="374"/>
      <c r="BJ84" s="374"/>
      <c r="BK84" s="374"/>
      <c r="BL84" s="374"/>
      <c r="BM84" s="374"/>
      <c r="BN84" s="374"/>
      <c r="BO84" s="374"/>
      <c r="BP84" s="374"/>
      <c r="BQ84" s="374"/>
      <c r="BR84" s="374"/>
      <c r="BS84" s="374"/>
    </row>
    <row r="85" spans="1:71" s="411" customFormat="1" ht="21.95" customHeight="1">
      <c r="A85" s="686" t="s">
        <v>301</v>
      </c>
      <c r="B85" s="713">
        <v>276561.01999999996</v>
      </c>
      <c r="C85" s="713"/>
      <c r="D85" s="741">
        <v>0</v>
      </c>
      <c r="E85" s="741">
        <v>0</v>
      </c>
      <c r="F85" s="742">
        <v>0</v>
      </c>
      <c r="G85" s="714">
        <v>0</v>
      </c>
      <c r="H85" s="404" t="s">
        <v>4</v>
      </c>
      <c r="I85" s="374"/>
      <c r="J85" s="374"/>
      <c r="K85" s="374"/>
      <c r="L85" s="374"/>
      <c r="M85" s="374"/>
      <c r="N85" s="374"/>
      <c r="O85" s="374"/>
      <c r="P85" s="374"/>
      <c r="Q85" s="374"/>
      <c r="R85" s="374"/>
      <c r="S85" s="374"/>
      <c r="T85" s="374"/>
      <c r="U85" s="374"/>
      <c r="V85" s="374"/>
      <c r="W85" s="374"/>
      <c r="X85" s="374"/>
      <c r="Y85" s="374"/>
      <c r="Z85" s="374"/>
      <c r="AA85" s="374"/>
      <c r="AB85" s="374"/>
      <c r="AC85" s="374"/>
      <c r="AD85" s="374"/>
      <c r="AE85" s="374"/>
      <c r="AF85" s="374"/>
      <c r="AG85" s="374"/>
      <c r="AH85" s="374"/>
      <c r="AI85" s="374"/>
      <c r="AJ85" s="374"/>
      <c r="AK85" s="374"/>
      <c r="AL85" s="374"/>
      <c r="AM85" s="374"/>
      <c r="AN85" s="374"/>
      <c r="AO85" s="374"/>
      <c r="AP85" s="374"/>
      <c r="AQ85" s="374"/>
      <c r="AR85" s="374"/>
      <c r="AS85" s="374"/>
      <c r="AT85" s="374"/>
      <c r="AU85" s="374"/>
      <c r="AV85" s="374"/>
      <c r="AW85" s="374"/>
      <c r="AX85" s="374"/>
      <c r="AY85" s="374"/>
      <c r="AZ85" s="374"/>
      <c r="BA85" s="374"/>
      <c r="BB85" s="374"/>
      <c r="BC85" s="374"/>
      <c r="BD85" s="374"/>
      <c r="BE85" s="374"/>
      <c r="BF85" s="374"/>
      <c r="BG85" s="374"/>
      <c r="BH85" s="374"/>
      <c r="BI85" s="374"/>
      <c r="BJ85" s="374"/>
      <c r="BK85" s="374"/>
      <c r="BL85" s="374"/>
      <c r="BM85" s="374"/>
      <c r="BN85" s="374"/>
      <c r="BO85" s="374"/>
      <c r="BP85" s="374"/>
      <c r="BQ85" s="374"/>
      <c r="BR85" s="374"/>
      <c r="BS85" s="374"/>
    </row>
    <row r="86" spans="1:71" s="411" customFormat="1" ht="21.95" customHeight="1">
      <c r="A86" s="683" t="s">
        <v>304</v>
      </c>
      <c r="B86" s="713">
        <v>638927.91</v>
      </c>
      <c r="C86" s="713"/>
      <c r="D86" s="741">
        <v>0</v>
      </c>
      <c r="E86" s="741">
        <v>0</v>
      </c>
      <c r="F86" s="742">
        <v>0</v>
      </c>
      <c r="G86" s="714">
        <v>0</v>
      </c>
      <c r="H86" s="404" t="s">
        <v>4</v>
      </c>
      <c r="I86" s="374"/>
      <c r="J86" s="374"/>
      <c r="K86" s="374"/>
      <c r="L86" s="374"/>
      <c r="M86" s="374"/>
      <c r="N86" s="374"/>
      <c r="O86" s="374"/>
      <c r="P86" s="374"/>
      <c r="Q86" s="374"/>
      <c r="R86" s="374"/>
      <c r="S86" s="374"/>
      <c r="T86" s="374"/>
      <c r="U86" s="374"/>
      <c r="V86" s="374"/>
      <c r="W86" s="374"/>
      <c r="X86" s="374"/>
      <c r="Y86" s="374"/>
      <c r="Z86" s="374"/>
      <c r="AA86" s="374"/>
      <c r="AB86" s="374"/>
      <c r="AC86" s="374"/>
      <c r="AD86" s="374"/>
      <c r="AE86" s="374"/>
      <c r="AF86" s="374"/>
      <c r="AG86" s="374"/>
      <c r="AH86" s="374"/>
      <c r="AI86" s="374"/>
      <c r="AJ86" s="374"/>
      <c r="AK86" s="374"/>
      <c r="AL86" s="374"/>
      <c r="AM86" s="374"/>
      <c r="AN86" s="374"/>
      <c r="AO86" s="374"/>
      <c r="AP86" s="374"/>
      <c r="AQ86" s="374"/>
      <c r="AR86" s="374"/>
      <c r="AS86" s="374"/>
      <c r="AT86" s="374"/>
      <c r="AU86" s="374"/>
      <c r="AV86" s="374"/>
      <c r="AW86" s="374"/>
      <c r="AX86" s="374"/>
      <c r="AY86" s="374"/>
      <c r="AZ86" s="374"/>
      <c r="BA86" s="374"/>
      <c r="BB86" s="374"/>
      <c r="BC86" s="374"/>
      <c r="BD86" s="374"/>
      <c r="BE86" s="374"/>
      <c r="BF86" s="374"/>
      <c r="BG86" s="374"/>
      <c r="BH86" s="374"/>
      <c r="BI86" s="374"/>
      <c r="BJ86" s="374"/>
      <c r="BK86" s="374"/>
      <c r="BL86" s="374"/>
      <c r="BM86" s="374"/>
      <c r="BN86" s="374"/>
      <c r="BO86" s="374"/>
      <c r="BP86" s="374"/>
      <c r="BQ86" s="374"/>
      <c r="BR86" s="374"/>
      <c r="BS86" s="374"/>
    </row>
    <row r="87" spans="1:71" s="411" customFormat="1" ht="21.95" hidden="1" customHeight="1">
      <c r="A87" s="683" t="s">
        <v>306</v>
      </c>
      <c r="B87" s="713">
        <v>0</v>
      </c>
      <c r="C87" s="713"/>
      <c r="D87" s="741">
        <v>0</v>
      </c>
      <c r="E87" s="741">
        <v>0</v>
      </c>
      <c r="F87" s="742">
        <v>0</v>
      </c>
      <c r="G87" s="714">
        <v>0</v>
      </c>
      <c r="H87" s="404" t="s">
        <v>4</v>
      </c>
      <c r="I87" s="374"/>
      <c r="J87" s="374"/>
      <c r="K87" s="374"/>
      <c r="L87" s="374"/>
      <c r="M87" s="374"/>
      <c r="N87" s="374"/>
      <c r="O87" s="374"/>
      <c r="P87" s="374"/>
      <c r="Q87" s="374"/>
      <c r="R87" s="374"/>
      <c r="S87" s="374"/>
      <c r="T87" s="374"/>
      <c r="U87" s="374"/>
      <c r="V87" s="374"/>
      <c r="W87" s="374"/>
      <c r="X87" s="374"/>
      <c r="Y87" s="374"/>
      <c r="Z87" s="374"/>
      <c r="AA87" s="374"/>
      <c r="AB87" s="374"/>
      <c r="AC87" s="374"/>
      <c r="AD87" s="374"/>
      <c r="AE87" s="374"/>
      <c r="AF87" s="374"/>
      <c r="AG87" s="374"/>
      <c r="AH87" s="374"/>
      <c r="AI87" s="374"/>
      <c r="AJ87" s="374"/>
      <c r="AK87" s="374"/>
      <c r="AL87" s="374"/>
      <c r="AM87" s="374"/>
      <c r="AN87" s="374"/>
      <c r="AO87" s="374"/>
      <c r="AP87" s="374"/>
      <c r="AQ87" s="374"/>
      <c r="AR87" s="374"/>
      <c r="AS87" s="374"/>
      <c r="AT87" s="374"/>
      <c r="AU87" s="374"/>
      <c r="AV87" s="374"/>
      <c r="AW87" s="374"/>
      <c r="AX87" s="374"/>
      <c r="AY87" s="374"/>
      <c r="AZ87" s="374"/>
      <c r="BA87" s="374"/>
      <c r="BB87" s="374"/>
      <c r="BC87" s="374"/>
      <c r="BD87" s="374"/>
      <c r="BE87" s="374"/>
      <c r="BF87" s="374"/>
      <c r="BG87" s="374"/>
      <c r="BH87" s="374"/>
      <c r="BI87" s="374"/>
      <c r="BJ87" s="374"/>
      <c r="BK87" s="374"/>
      <c r="BL87" s="374"/>
      <c r="BM87" s="374"/>
      <c r="BN87" s="374"/>
      <c r="BO87" s="374"/>
      <c r="BP87" s="374"/>
      <c r="BQ87" s="374"/>
      <c r="BR87" s="374"/>
      <c r="BS87" s="374"/>
    </row>
    <row r="88" spans="1:71" ht="21.95" customHeight="1">
      <c r="A88" s="683" t="s">
        <v>307</v>
      </c>
      <c r="B88" s="713">
        <v>317603156.54000002</v>
      </c>
      <c r="C88" s="713"/>
      <c r="D88" s="741">
        <v>82033119.969999999</v>
      </c>
      <c r="E88" s="741">
        <v>2746.48</v>
      </c>
      <c r="F88" s="742">
        <v>81320861.959999993</v>
      </c>
      <c r="G88" s="714">
        <v>712258.01</v>
      </c>
      <c r="H88" s="404" t="s">
        <v>4</v>
      </c>
    </row>
    <row r="89" spans="1:71" ht="21.95" customHeight="1">
      <c r="A89" s="683" t="s">
        <v>308</v>
      </c>
      <c r="B89" s="713">
        <v>1505633.9499999993</v>
      </c>
      <c r="C89" s="713"/>
      <c r="D89" s="741">
        <v>24778</v>
      </c>
      <c r="E89" s="741">
        <v>4388</v>
      </c>
      <c r="F89" s="742">
        <v>24778</v>
      </c>
      <c r="G89" s="714">
        <v>0</v>
      </c>
      <c r="H89" s="404" t="s">
        <v>4</v>
      </c>
    </row>
    <row r="90" spans="1:71" s="411" customFormat="1" ht="21.95" customHeight="1">
      <c r="A90" s="683" t="s">
        <v>309</v>
      </c>
      <c r="B90" s="713">
        <v>38682485.200000003</v>
      </c>
      <c r="C90" s="744"/>
      <c r="D90" s="741">
        <v>0</v>
      </c>
      <c r="E90" s="745">
        <v>0</v>
      </c>
      <c r="F90" s="742">
        <v>0</v>
      </c>
      <c r="G90" s="714">
        <v>0</v>
      </c>
      <c r="H90" s="404" t="s">
        <v>4</v>
      </c>
      <c r="I90" s="374"/>
      <c r="J90" s="374"/>
      <c r="K90" s="374"/>
      <c r="L90" s="374"/>
      <c r="M90" s="374"/>
      <c r="N90" s="374"/>
      <c r="O90" s="374"/>
      <c r="P90" s="374"/>
      <c r="Q90" s="374"/>
      <c r="R90" s="374"/>
      <c r="S90" s="374"/>
      <c r="T90" s="374"/>
      <c r="U90" s="374"/>
      <c r="V90" s="374"/>
      <c r="W90" s="374"/>
      <c r="X90" s="374"/>
      <c r="Y90" s="374"/>
      <c r="Z90" s="374"/>
      <c r="AA90" s="374"/>
      <c r="AB90" s="374"/>
      <c r="AC90" s="374"/>
      <c r="AD90" s="374"/>
      <c r="AE90" s="374"/>
      <c r="AF90" s="374"/>
      <c r="AG90" s="374"/>
      <c r="AH90" s="374"/>
      <c r="AI90" s="374"/>
      <c r="AJ90" s="374"/>
      <c r="AK90" s="374"/>
      <c r="AL90" s="374"/>
      <c r="AM90" s="374"/>
      <c r="AN90" s="374"/>
      <c r="AO90" s="374"/>
      <c r="AP90" s="374"/>
      <c r="AQ90" s="374"/>
      <c r="AR90" s="374"/>
      <c r="AS90" s="374"/>
      <c r="AT90" s="374"/>
      <c r="AU90" s="374"/>
      <c r="AV90" s="374"/>
      <c r="AW90" s="374"/>
      <c r="AX90" s="374"/>
      <c r="AY90" s="374"/>
      <c r="AZ90" s="374"/>
      <c r="BA90" s="374"/>
      <c r="BB90" s="374"/>
      <c r="BC90" s="374"/>
      <c r="BD90" s="374"/>
      <c r="BE90" s="374"/>
      <c r="BF90" s="374"/>
      <c r="BG90" s="374"/>
      <c r="BH90" s="374"/>
      <c r="BI90" s="374"/>
      <c r="BJ90" s="374"/>
      <c r="BK90" s="374"/>
      <c r="BL90" s="374"/>
      <c r="BM90" s="374"/>
      <c r="BN90" s="374"/>
      <c r="BO90" s="374"/>
      <c r="BP90" s="374"/>
      <c r="BQ90" s="374"/>
      <c r="BR90" s="374"/>
      <c r="BS90" s="374"/>
    </row>
    <row r="91" spans="1:71" s="411" customFormat="1" ht="47.25" customHeight="1" thickBot="1">
      <c r="A91" s="412" t="s">
        <v>744</v>
      </c>
      <c r="B91" s="712">
        <v>247351.98000000004</v>
      </c>
      <c r="C91" s="744"/>
      <c r="D91" s="1048">
        <v>0</v>
      </c>
      <c r="E91" s="1049">
        <v>0</v>
      </c>
      <c r="F91" s="743">
        <v>0</v>
      </c>
      <c r="G91" s="717">
        <v>0</v>
      </c>
      <c r="H91" s="404" t="s">
        <v>4</v>
      </c>
      <c r="I91" s="374"/>
      <c r="J91" s="374"/>
      <c r="K91" s="374"/>
      <c r="L91" s="374"/>
      <c r="M91" s="374"/>
      <c r="N91" s="374"/>
      <c r="O91" s="374"/>
      <c r="P91" s="374"/>
      <c r="Q91" s="374"/>
      <c r="R91" s="374"/>
      <c r="S91" s="374"/>
      <c r="T91" s="374"/>
      <c r="U91" s="374"/>
      <c r="V91" s="374"/>
      <c r="W91" s="374"/>
      <c r="X91" s="374"/>
      <c r="Y91" s="374"/>
      <c r="Z91" s="374"/>
      <c r="AA91" s="374"/>
      <c r="AB91" s="374"/>
      <c r="AC91" s="374"/>
      <c r="AD91" s="374"/>
      <c r="AE91" s="374"/>
      <c r="AF91" s="374"/>
      <c r="AG91" s="374"/>
      <c r="AH91" s="374"/>
      <c r="AI91" s="374"/>
      <c r="AJ91" s="374"/>
      <c r="AK91" s="374"/>
      <c r="AL91" s="374"/>
      <c r="AM91" s="374"/>
      <c r="AN91" s="374"/>
      <c r="AO91" s="374"/>
      <c r="AP91" s="374"/>
      <c r="AQ91" s="374"/>
      <c r="AR91" s="374"/>
      <c r="AS91" s="374"/>
      <c r="AT91" s="374"/>
      <c r="AU91" s="374"/>
      <c r="AV91" s="374"/>
      <c r="AW91" s="374"/>
      <c r="AX91" s="374"/>
      <c r="AY91" s="374"/>
      <c r="AZ91" s="374"/>
      <c r="BA91" s="374"/>
      <c r="BB91" s="374"/>
      <c r="BC91" s="374"/>
      <c r="BD91" s="374"/>
      <c r="BE91" s="374"/>
      <c r="BF91" s="374"/>
      <c r="BG91" s="374"/>
      <c r="BH91" s="374"/>
      <c r="BI91" s="374"/>
      <c r="BJ91" s="374"/>
      <c r="BK91" s="374"/>
      <c r="BL91" s="374"/>
      <c r="BM91" s="374"/>
      <c r="BN91" s="374"/>
      <c r="BO91" s="374"/>
      <c r="BP91" s="374"/>
      <c r="BQ91" s="374"/>
      <c r="BR91" s="374"/>
      <c r="BS91" s="374"/>
    </row>
    <row r="92" spans="1:71" s="411" customFormat="1" ht="21.95" customHeight="1" thickTop="1">
      <c r="A92" s="687" t="s">
        <v>587</v>
      </c>
      <c r="B92" s="746"/>
      <c r="C92" s="747"/>
      <c r="D92" s="748"/>
      <c r="E92" s="749"/>
      <c r="F92" s="750"/>
      <c r="G92" s="719"/>
      <c r="H92" s="404" t="s">
        <v>4</v>
      </c>
      <c r="I92" s="374"/>
      <c r="J92" s="374"/>
      <c r="K92" s="374"/>
      <c r="L92" s="374"/>
      <c r="M92" s="374"/>
      <c r="N92" s="374"/>
      <c r="O92" s="374"/>
      <c r="P92" s="374"/>
      <c r="Q92" s="374"/>
      <c r="R92" s="374"/>
      <c r="S92" s="374"/>
      <c r="T92" s="374"/>
      <c r="U92" s="374"/>
      <c r="V92" s="374"/>
      <c r="W92" s="374"/>
      <c r="X92" s="374"/>
      <c r="Y92" s="374"/>
      <c r="Z92" s="374"/>
      <c r="AA92" s="374"/>
      <c r="AB92" s="374"/>
      <c r="AC92" s="374"/>
      <c r="AD92" s="374"/>
      <c r="AE92" s="374"/>
      <c r="AF92" s="374"/>
      <c r="AG92" s="374"/>
      <c r="AH92" s="374"/>
      <c r="AI92" s="374"/>
      <c r="AJ92" s="374"/>
      <c r="AK92" s="374"/>
      <c r="AL92" s="374"/>
      <c r="AM92" s="374"/>
      <c r="AN92" s="374"/>
      <c r="AO92" s="374"/>
      <c r="AP92" s="374"/>
      <c r="AQ92" s="374"/>
      <c r="AR92" s="374"/>
      <c r="AS92" s="374"/>
      <c r="AT92" s="374"/>
      <c r="AU92" s="374"/>
      <c r="AV92" s="374"/>
      <c r="AW92" s="374"/>
      <c r="AX92" s="374"/>
      <c r="AY92" s="374"/>
      <c r="AZ92" s="374"/>
      <c r="BA92" s="374"/>
      <c r="BB92" s="374"/>
      <c r="BC92" s="374"/>
      <c r="BD92" s="374"/>
      <c r="BE92" s="374"/>
      <c r="BF92" s="374"/>
      <c r="BG92" s="374"/>
      <c r="BH92" s="374"/>
      <c r="BI92" s="374"/>
      <c r="BJ92" s="374"/>
      <c r="BK92" s="374"/>
      <c r="BL92" s="374"/>
      <c r="BM92" s="374"/>
      <c r="BN92" s="374"/>
      <c r="BO92" s="374"/>
      <c r="BP92" s="374"/>
      <c r="BQ92" s="374"/>
      <c r="BR92" s="374"/>
      <c r="BS92" s="374"/>
    </row>
    <row r="93" spans="1:71" s="411" customFormat="1" ht="21.95" customHeight="1">
      <c r="A93" s="415" t="s">
        <v>597</v>
      </c>
      <c r="B93" s="751">
        <v>14764769942</v>
      </c>
      <c r="C93" s="720" t="s">
        <v>709</v>
      </c>
      <c r="D93" s="752">
        <v>0</v>
      </c>
      <c r="E93" s="753">
        <v>0</v>
      </c>
      <c r="F93" s="1004">
        <v>0</v>
      </c>
      <c r="G93" s="754">
        <v>0</v>
      </c>
      <c r="H93" s="404" t="s">
        <v>4</v>
      </c>
      <c r="I93" s="374"/>
      <c r="J93" s="374"/>
      <c r="K93" s="374"/>
      <c r="L93" s="374"/>
      <c r="M93" s="374"/>
      <c r="N93" s="374"/>
      <c r="O93" s="374"/>
      <c r="P93" s="374"/>
      <c r="Q93" s="374"/>
      <c r="R93" s="374"/>
      <c r="S93" s="374"/>
      <c r="T93" s="374"/>
      <c r="U93" s="374"/>
      <c r="V93" s="374"/>
      <c r="W93" s="374"/>
      <c r="X93" s="374"/>
      <c r="Y93" s="374"/>
      <c r="Z93" s="374"/>
      <c r="AA93" s="374"/>
      <c r="AB93" s="374"/>
      <c r="AC93" s="374"/>
      <c r="AD93" s="374"/>
      <c r="AE93" s="374"/>
      <c r="AF93" s="374"/>
      <c r="AG93" s="374"/>
      <c r="AH93" s="374"/>
      <c r="AI93" s="374"/>
      <c r="AJ93" s="374"/>
      <c r="AK93" s="374"/>
      <c r="AL93" s="374"/>
      <c r="AM93" s="374"/>
      <c r="AN93" s="374"/>
      <c r="AO93" s="374"/>
      <c r="AP93" s="374"/>
      <c r="AQ93" s="374"/>
      <c r="AR93" s="374"/>
      <c r="AS93" s="374"/>
      <c r="AT93" s="374"/>
      <c r="AU93" s="374"/>
      <c r="AV93" s="374"/>
      <c r="AW93" s="374"/>
      <c r="AX93" s="374"/>
      <c r="AY93" s="374"/>
      <c r="AZ93" s="374"/>
      <c r="BA93" s="374"/>
      <c r="BB93" s="374"/>
      <c r="BC93" s="374"/>
      <c r="BD93" s="374"/>
      <c r="BE93" s="374"/>
      <c r="BF93" s="374"/>
      <c r="BG93" s="374"/>
      <c r="BH93" s="374"/>
      <c r="BI93" s="374"/>
      <c r="BJ93" s="374"/>
      <c r="BK93" s="374"/>
      <c r="BL93" s="374"/>
      <c r="BM93" s="374"/>
      <c r="BN93" s="374"/>
      <c r="BO93" s="374"/>
      <c r="BP93" s="374"/>
      <c r="BQ93" s="374"/>
      <c r="BR93" s="374"/>
      <c r="BS93" s="374"/>
    </row>
    <row r="94" spans="1:71" s="414" customFormat="1" ht="13.5" customHeight="1">
      <c r="H94" s="404" t="s">
        <v>4</v>
      </c>
      <c r="I94" s="374"/>
      <c r="J94" s="374"/>
      <c r="K94" s="374"/>
      <c r="L94" s="374"/>
      <c r="M94" s="374"/>
      <c r="N94" s="374"/>
      <c r="O94" s="374"/>
      <c r="P94" s="374"/>
      <c r="Q94" s="374"/>
      <c r="R94" s="374"/>
      <c r="S94" s="374"/>
      <c r="T94" s="374"/>
      <c r="U94" s="374"/>
      <c r="V94" s="374"/>
      <c r="W94" s="374"/>
      <c r="X94" s="374"/>
      <c r="Y94" s="374"/>
      <c r="Z94" s="374"/>
      <c r="AA94" s="374"/>
      <c r="AB94" s="374"/>
      <c r="AC94" s="374"/>
      <c r="AD94" s="374"/>
      <c r="AE94" s="374"/>
      <c r="AF94" s="374"/>
      <c r="AG94" s="374"/>
      <c r="AH94" s="374"/>
      <c r="AI94" s="374"/>
      <c r="AJ94" s="374"/>
      <c r="AK94" s="374"/>
      <c r="AL94" s="374"/>
      <c r="AM94" s="374"/>
      <c r="AN94" s="374"/>
      <c r="AO94" s="374"/>
    </row>
    <row r="95" spans="1:71" s="1085" customFormat="1" ht="18" customHeight="1">
      <c r="A95" s="1091" t="s">
        <v>765</v>
      </c>
      <c r="B95" s="1084"/>
      <c r="C95" s="1084"/>
      <c r="D95" s="1084"/>
      <c r="E95" s="1084"/>
      <c r="H95" s="1086" t="s">
        <v>4</v>
      </c>
      <c r="I95" s="1087"/>
      <c r="J95" s="1087"/>
      <c r="K95" s="1087"/>
      <c r="L95" s="1087"/>
      <c r="M95" s="1087"/>
      <c r="N95" s="1087"/>
      <c r="O95" s="1087"/>
      <c r="P95" s="1087"/>
      <c r="Q95" s="1087"/>
      <c r="R95" s="1087"/>
      <c r="S95" s="1087"/>
      <c r="T95" s="1087"/>
      <c r="U95" s="1087"/>
      <c r="V95" s="1087"/>
      <c r="W95" s="1087"/>
      <c r="X95" s="1087"/>
      <c r="Y95" s="1087"/>
      <c r="Z95" s="1087"/>
      <c r="AA95" s="1087"/>
      <c r="AB95" s="1087"/>
      <c r="AC95" s="1087"/>
      <c r="AD95" s="1087"/>
      <c r="AE95" s="1087"/>
      <c r="AF95" s="1087"/>
      <c r="AG95" s="1087"/>
      <c r="AH95" s="1087"/>
      <c r="AI95" s="1087"/>
      <c r="AJ95" s="1087"/>
      <c r="AK95" s="1087"/>
      <c r="AL95" s="1087"/>
      <c r="AM95" s="1087"/>
      <c r="AN95" s="1087"/>
      <c r="AO95" s="1087"/>
    </row>
    <row r="96" spans="1:71" s="1085" customFormat="1" ht="16.5" customHeight="1">
      <c r="A96" s="1092" t="s">
        <v>777</v>
      </c>
      <c r="B96" s="1084"/>
      <c r="C96" s="1084"/>
      <c r="D96" s="1084"/>
      <c r="E96" s="1084"/>
      <c r="H96" s="1086" t="s">
        <v>4</v>
      </c>
      <c r="I96" s="1087"/>
      <c r="J96" s="1087"/>
      <c r="K96" s="1087"/>
      <c r="L96" s="1087"/>
      <c r="M96" s="1087"/>
      <c r="N96" s="1087"/>
      <c r="O96" s="1087"/>
      <c r="P96" s="1087"/>
      <c r="Q96" s="1087"/>
      <c r="R96" s="1087"/>
      <c r="S96" s="1087"/>
      <c r="T96" s="1087"/>
      <c r="U96" s="1087"/>
      <c r="V96" s="1087"/>
      <c r="W96" s="1087"/>
      <c r="X96" s="1087"/>
      <c r="Y96" s="1087"/>
      <c r="Z96" s="1087"/>
      <c r="AA96" s="1087"/>
      <c r="AB96" s="1087"/>
      <c r="AC96" s="1087"/>
      <c r="AD96" s="1087"/>
      <c r="AE96" s="1087"/>
      <c r="AF96" s="1087"/>
      <c r="AG96" s="1087"/>
      <c r="AH96" s="1087"/>
      <c r="AI96" s="1087"/>
      <c r="AJ96" s="1087"/>
      <c r="AK96" s="1087"/>
      <c r="AL96" s="1087"/>
      <c r="AM96" s="1087"/>
      <c r="AN96" s="1087"/>
      <c r="AO96" s="1087"/>
    </row>
    <row r="97" spans="1:247" s="688" customFormat="1" ht="18" customHeight="1">
      <c r="A97" s="416"/>
      <c r="B97" s="416"/>
      <c r="C97" s="416"/>
      <c r="D97" s="416"/>
      <c r="E97" s="416"/>
      <c r="F97" s="416"/>
      <c r="G97" s="416"/>
      <c r="H97" s="416"/>
      <c r="I97" s="374"/>
      <c r="J97" s="374"/>
      <c r="K97" s="374"/>
      <c r="L97" s="374"/>
      <c r="M97" s="374"/>
      <c r="N97" s="374"/>
      <c r="O97" s="374"/>
      <c r="P97" s="374"/>
      <c r="Q97" s="374"/>
      <c r="R97" s="374"/>
      <c r="S97" s="374"/>
      <c r="T97" s="374"/>
      <c r="U97" s="374"/>
      <c r="V97" s="374"/>
      <c r="W97" s="374"/>
      <c r="X97" s="374"/>
      <c r="Y97" s="374"/>
      <c r="Z97" s="374"/>
      <c r="AA97" s="374"/>
      <c r="AB97" s="374"/>
      <c r="AC97" s="374"/>
      <c r="AD97" s="374"/>
      <c r="AE97" s="374"/>
      <c r="AF97" s="374"/>
      <c r="AG97" s="374"/>
      <c r="AH97" s="374"/>
      <c r="AI97" s="374"/>
      <c r="AJ97" s="374"/>
      <c r="AK97" s="374"/>
      <c r="AL97" s="374"/>
      <c r="AM97" s="374"/>
      <c r="AN97" s="374"/>
      <c r="AO97" s="374"/>
      <c r="AP97" s="374"/>
      <c r="AQ97" s="374"/>
      <c r="AR97" s="374"/>
      <c r="AS97" s="374"/>
      <c r="AT97" s="374"/>
      <c r="AU97" s="374"/>
      <c r="AV97" s="374"/>
      <c r="AW97" s="374"/>
      <c r="AX97" s="374"/>
      <c r="AY97" s="374"/>
      <c r="AZ97" s="374"/>
      <c r="BA97" s="374"/>
      <c r="BB97" s="374"/>
      <c r="BC97" s="374"/>
      <c r="BD97" s="374"/>
      <c r="BE97" s="374"/>
      <c r="BF97" s="374"/>
      <c r="BG97" s="374"/>
      <c r="BH97" s="374"/>
      <c r="BI97" s="374"/>
      <c r="BJ97" s="374"/>
      <c r="BK97" s="374"/>
      <c r="BL97" s="374"/>
      <c r="BM97" s="374"/>
      <c r="BN97" s="374"/>
      <c r="BO97" s="374"/>
      <c r="BP97" s="374"/>
      <c r="BQ97" s="374"/>
      <c r="BR97" s="374"/>
      <c r="BS97" s="374"/>
      <c r="BT97" s="374"/>
      <c r="BU97" s="374"/>
      <c r="BV97" s="374"/>
      <c r="BW97" s="374"/>
      <c r="BX97" s="374"/>
      <c r="BY97" s="374"/>
      <c r="BZ97" s="374"/>
      <c r="CA97" s="374"/>
      <c r="CB97" s="374"/>
      <c r="CC97" s="374"/>
      <c r="CD97" s="374"/>
      <c r="CE97" s="374"/>
      <c r="CF97" s="374"/>
      <c r="CG97" s="374"/>
      <c r="CH97" s="374"/>
      <c r="CI97" s="374"/>
      <c r="CJ97" s="374"/>
      <c r="CK97" s="374"/>
      <c r="CL97" s="374"/>
      <c r="CM97" s="374"/>
      <c r="CN97" s="374"/>
      <c r="CO97" s="374"/>
      <c r="CP97" s="374"/>
      <c r="CQ97" s="374"/>
      <c r="CR97" s="374"/>
      <c r="CS97" s="374"/>
      <c r="CT97" s="374"/>
      <c r="CU97" s="374"/>
      <c r="CV97" s="374"/>
      <c r="CW97" s="374"/>
      <c r="CX97" s="374"/>
      <c r="CY97" s="374"/>
      <c r="CZ97" s="374"/>
      <c r="DA97" s="374"/>
      <c r="DB97" s="374"/>
      <c r="DC97" s="374"/>
      <c r="DD97" s="374"/>
      <c r="DE97" s="374"/>
      <c r="DF97" s="374"/>
      <c r="DG97" s="374"/>
      <c r="DH97" s="374"/>
      <c r="DI97" s="374"/>
      <c r="DJ97" s="374"/>
      <c r="DK97" s="374"/>
      <c r="DL97" s="374"/>
      <c r="DM97" s="374"/>
      <c r="DN97" s="374"/>
      <c r="DO97" s="374"/>
      <c r="DP97" s="374"/>
      <c r="DQ97" s="374"/>
      <c r="DR97" s="374"/>
      <c r="DS97" s="374"/>
      <c r="DT97" s="374"/>
      <c r="DU97" s="374"/>
      <c r="DV97" s="374"/>
      <c r="DW97" s="374"/>
      <c r="DX97" s="374"/>
      <c r="DY97" s="374"/>
      <c r="DZ97" s="374"/>
      <c r="EA97" s="374"/>
      <c r="EB97" s="374"/>
      <c r="EC97" s="374"/>
      <c r="ED97" s="374"/>
      <c r="EE97" s="374"/>
      <c r="EF97" s="374"/>
      <c r="EG97" s="374"/>
      <c r="EH97" s="374"/>
      <c r="EI97" s="374"/>
      <c r="EJ97" s="374"/>
      <c r="EK97" s="374"/>
      <c r="EL97" s="374"/>
      <c r="EM97" s="374"/>
      <c r="EN97" s="374"/>
      <c r="EO97" s="374"/>
      <c r="EP97" s="374"/>
      <c r="EQ97" s="374"/>
      <c r="ER97" s="374"/>
      <c r="ES97" s="374"/>
      <c r="ET97" s="374"/>
      <c r="EU97" s="374"/>
      <c r="EV97" s="374"/>
      <c r="EW97" s="374"/>
      <c r="EX97" s="374"/>
      <c r="EY97" s="374"/>
      <c r="EZ97" s="374"/>
      <c r="FA97" s="374"/>
      <c r="FB97" s="374"/>
      <c r="FC97" s="374"/>
      <c r="FD97" s="374"/>
      <c r="FE97" s="374"/>
      <c r="FF97" s="374"/>
      <c r="FG97" s="374"/>
      <c r="FH97" s="374"/>
      <c r="FI97" s="374"/>
      <c r="FJ97" s="374"/>
      <c r="FK97" s="374"/>
      <c r="FL97" s="374"/>
      <c r="FM97" s="374"/>
      <c r="FN97" s="374"/>
      <c r="FO97" s="374"/>
      <c r="FP97" s="374"/>
      <c r="FQ97" s="374"/>
      <c r="FR97" s="374"/>
      <c r="FS97" s="374"/>
      <c r="FT97" s="374"/>
      <c r="FU97" s="374"/>
      <c r="FV97" s="374"/>
      <c r="FW97" s="374"/>
      <c r="FX97" s="374"/>
      <c r="FY97" s="374"/>
      <c r="FZ97" s="374"/>
      <c r="GA97" s="374"/>
      <c r="GB97" s="374"/>
      <c r="GC97" s="374"/>
      <c r="GD97" s="374"/>
      <c r="GE97" s="374"/>
      <c r="GF97" s="374"/>
      <c r="GG97" s="374"/>
      <c r="GH97" s="374"/>
      <c r="GI97" s="374"/>
      <c r="GJ97" s="374"/>
      <c r="GK97" s="374"/>
      <c r="GL97" s="374"/>
      <c r="GM97" s="374"/>
      <c r="GN97" s="374"/>
      <c r="GO97" s="374"/>
      <c r="GP97" s="374"/>
      <c r="GQ97" s="374"/>
      <c r="GR97" s="374"/>
      <c r="GS97" s="374"/>
      <c r="GT97" s="374"/>
      <c r="GU97" s="374"/>
      <c r="GV97" s="374"/>
      <c r="GW97" s="374"/>
      <c r="GX97" s="374"/>
      <c r="GY97" s="374"/>
      <c r="GZ97" s="374"/>
      <c r="HA97" s="374"/>
      <c r="HB97" s="374"/>
      <c r="HC97" s="374"/>
      <c r="HD97" s="374"/>
      <c r="HE97" s="374"/>
      <c r="HF97" s="374"/>
      <c r="HG97" s="374"/>
      <c r="HH97" s="374"/>
      <c r="HI97" s="374"/>
      <c r="HJ97" s="374"/>
      <c r="HK97" s="374"/>
      <c r="HL97" s="374"/>
      <c r="HM97" s="374"/>
      <c r="HN97" s="374"/>
      <c r="HO97" s="374"/>
      <c r="HP97" s="374"/>
      <c r="HQ97" s="374"/>
      <c r="HR97" s="374"/>
      <c r="HS97" s="374"/>
      <c r="HT97" s="374"/>
      <c r="HU97" s="374"/>
      <c r="HV97" s="374"/>
      <c r="HW97" s="374"/>
      <c r="HX97" s="374"/>
      <c r="HY97" s="374"/>
      <c r="HZ97" s="374"/>
      <c r="IA97" s="374"/>
      <c r="IB97" s="374"/>
      <c r="IC97" s="374"/>
      <c r="ID97" s="374"/>
      <c r="IE97" s="374"/>
      <c r="IF97" s="374"/>
      <c r="IG97" s="374"/>
      <c r="IH97" s="374"/>
      <c r="II97" s="374"/>
      <c r="IJ97" s="374"/>
      <c r="IK97" s="374"/>
      <c r="IL97" s="374"/>
      <c r="IM97" s="374"/>
    </row>
    <row r="98" spans="1:247">
      <c r="A98" s="417"/>
      <c r="B98" s="417"/>
      <c r="C98" s="417"/>
      <c r="D98" s="417"/>
      <c r="E98" s="417"/>
      <c r="F98" s="417"/>
      <c r="G98" s="417"/>
      <c r="H98" s="417"/>
    </row>
    <row r="99" spans="1:247">
      <c r="A99" s="689" t="s">
        <v>4</v>
      </c>
      <c r="H99" s="404" t="s">
        <v>4</v>
      </c>
    </row>
    <row r="100" spans="1:247">
      <c r="H100" s="404" t="s">
        <v>4</v>
      </c>
    </row>
    <row r="101" spans="1:247">
      <c r="H101" s="404" t="s">
        <v>4</v>
      </c>
    </row>
    <row r="102" spans="1:247">
      <c r="H102" s="404" t="s">
        <v>4</v>
      </c>
    </row>
    <row r="103" spans="1:247">
      <c r="H103" s="404" t="s">
        <v>4</v>
      </c>
    </row>
    <row r="104" spans="1:247">
      <c r="H104" s="404" t="s">
        <v>4</v>
      </c>
    </row>
    <row r="105" spans="1:247">
      <c r="H105" s="404" t="s">
        <v>4</v>
      </c>
    </row>
    <row r="106" spans="1:247">
      <c r="H106" s="404" t="s">
        <v>4</v>
      </c>
    </row>
    <row r="107" spans="1:247">
      <c r="H107" s="404" t="s">
        <v>4</v>
      </c>
    </row>
    <row r="108" spans="1:247">
      <c r="H108" s="404" t="s">
        <v>4</v>
      </c>
    </row>
    <row r="109" spans="1:247">
      <c r="B109" s="418" t="s">
        <v>4</v>
      </c>
      <c r="C109" s="418"/>
      <c r="H109" s="404" t="s">
        <v>4</v>
      </c>
    </row>
    <row r="110" spans="1:247">
      <c r="H110" s="404" t="s">
        <v>4</v>
      </c>
    </row>
    <row r="111" spans="1:247">
      <c r="H111" s="404" t="s">
        <v>4</v>
      </c>
    </row>
    <row r="112" spans="1:247">
      <c r="H112" s="404" t="s">
        <v>4</v>
      </c>
    </row>
    <row r="113" spans="8:8">
      <c r="H113" s="404" t="s">
        <v>4</v>
      </c>
    </row>
    <row r="114" spans="8:8">
      <c r="H114" s="404" t="s">
        <v>4</v>
      </c>
    </row>
    <row r="115" spans="8:8">
      <c r="H115" s="404" t="s">
        <v>4</v>
      </c>
    </row>
    <row r="116" spans="8:8">
      <c r="H116" s="404" t="s">
        <v>4</v>
      </c>
    </row>
    <row r="117" spans="8:8">
      <c r="H117" s="404" t="s">
        <v>4</v>
      </c>
    </row>
    <row r="118" spans="8:8">
      <c r="H118" s="404" t="s">
        <v>4</v>
      </c>
    </row>
    <row r="119" spans="8:8">
      <c r="H119" s="404" t="s">
        <v>4</v>
      </c>
    </row>
    <row r="120" spans="8:8">
      <c r="H120" s="404" t="s">
        <v>4</v>
      </c>
    </row>
    <row r="121" spans="8:8">
      <c r="H121" s="404" t="s">
        <v>4</v>
      </c>
    </row>
    <row r="122" spans="8:8">
      <c r="H122" s="404" t="s">
        <v>4</v>
      </c>
    </row>
    <row r="123" spans="8:8">
      <c r="H123" s="404" t="s">
        <v>4</v>
      </c>
    </row>
    <row r="124" spans="8:8">
      <c r="H124" s="404" t="s">
        <v>4</v>
      </c>
    </row>
    <row r="125" spans="8:8">
      <c r="H125" s="404" t="s">
        <v>4</v>
      </c>
    </row>
    <row r="126" spans="8:8">
      <c r="H126" s="404" t="s">
        <v>4</v>
      </c>
    </row>
    <row r="127" spans="8:8">
      <c r="H127" s="404" t="s">
        <v>4</v>
      </c>
    </row>
    <row r="128" spans="8:8">
      <c r="H128" s="404" t="s">
        <v>4</v>
      </c>
    </row>
    <row r="129" spans="8:8">
      <c r="H129" s="404" t="s">
        <v>4</v>
      </c>
    </row>
    <row r="130" spans="8:8">
      <c r="H130" s="404" t="s">
        <v>4</v>
      </c>
    </row>
    <row r="131" spans="8:8">
      <c r="H131" s="404" t="s">
        <v>4</v>
      </c>
    </row>
    <row r="132" spans="8:8">
      <c r="H132" s="404" t="s">
        <v>4</v>
      </c>
    </row>
    <row r="133" spans="8:8">
      <c r="H133" s="404" t="s">
        <v>4</v>
      </c>
    </row>
    <row r="134" spans="8:8">
      <c r="H134" s="404" t="s">
        <v>4</v>
      </c>
    </row>
    <row r="135" spans="8:8">
      <c r="H135" s="404" t="s">
        <v>4</v>
      </c>
    </row>
    <row r="136" spans="8:8">
      <c r="H136" s="404" t="s">
        <v>4</v>
      </c>
    </row>
    <row r="137" spans="8:8">
      <c r="H137" s="404" t="s">
        <v>4</v>
      </c>
    </row>
    <row r="138" spans="8:8">
      <c r="H138" s="404" t="s">
        <v>4</v>
      </c>
    </row>
    <row r="139" spans="8:8">
      <c r="H139" s="404" t="s">
        <v>4</v>
      </c>
    </row>
    <row r="140" spans="8:8">
      <c r="H140" s="404" t="s">
        <v>4</v>
      </c>
    </row>
    <row r="141" spans="8:8">
      <c r="H141" s="404" t="s">
        <v>4</v>
      </c>
    </row>
    <row r="142" spans="8:8">
      <c r="H142" s="404" t="s">
        <v>4</v>
      </c>
    </row>
    <row r="143" spans="8:8">
      <c r="H143" s="404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&amp;C&amp;"Arial,Normalny"&amp;12-&amp;13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L571"/>
  <sheetViews>
    <sheetView showGridLines="0" zoomScale="70" zoomScaleNormal="70" workbookViewId="0">
      <selection activeCell="K23" sqref="K23"/>
    </sheetView>
  </sheetViews>
  <sheetFormatPr defaultColWidth="12.5703125" defaultRowHeight="15"/>
  <cols>
    <col min="1" max="1" width="6" style="421" bestFit="1" customWidth="1"/>
    <col min="2" max="2" width="2" style="421" customWidth="1"/>
    <col min="3" max="3" width="57.140625" style="421" customWidth="1"/>
    <col min="4" max="4" width="20.140625" style="421" customWidth="1"/>
    <col min="5" max="8" width="21.42578125" style="421" customWidth="1"/>
    <col min="9" max="9" width="16.7109375" style="421" customWidth="1"/>
    <col min="10" max="10" width="12.5703125" style="421"/>
    <col min="11" max="11" width="22.85546875" style="421" customWidth="1"/>
    <col min="12" max="255" width="12.5703125" style="421"/>
    <col min="256" max="256" width="5" style="421" customWidth="1"/>
    <col min="257" max="257" width="2" style="421" customWidth="1"/>
    <col min="258" max="258" width="57.140625" style="421" customWidth="1"/>
    <col min="259" max="259" width="20.140625" style="421" customWidth="1"/>
    <col min="260" max="263" width="21.42578125" style="421" customWidth="1"/>
    <col min="264" max="264" width="16.7109375" style="421" customWidth="1"/>
    <col min="265" max="265" width="12.5703125" style="421"/>
    <col min="266" max="266" width="16.7109375" style="421" customWidth="1"/>
    <col min="267" max="267" width="22.85546875" style="421" customWidth="1"/>
    <col min="268" max="511" width="12.5703125" style="421"/>
    <col min="512" max="512" width="5" style="421" customWidth="1"/>
    <col min="513" max="513" width="2" style="421" customWidth="1"/>
    <col min="514" max="514" width="57.140625" style="421" customWidth="1"/>
    <col min="515" max="515" width="20.140625" style="421" customWidth="1"/>
    <col min="516" max="519" width="21.42578125" style="421" customWidth="1"/>
    <col min="520" max="520" width="16.7109375" style="421" customWidth="1"/>
    <col min="521" max="521" width="12.5703125" style="421"/>
    <col min="522" max="522" width="16.7109375" style="421" customWidth="1"/>
    <col min="523" max="523" width="22.85546875" style="421" customWidth="1"/>
    <col min="524" max="767" width="12.5703125" style="421"/>
    <col min="768" max="768" width="5" style="421" customWidth="1"/>
    <col min="769" max="769" width="2" style="421" customWidth="1"/>
    <col min="770" max="770" width="57.140625" style="421" customWidth="1"/>
    <col min="771" max="771" width="20.140625" style="421" customWidth="1"/>
    <col min="772" max="775" width="21.42578125" style="421" customWidth="1"/>
    <col min="776" max="776" width="16.7109375" style="421" customWidth="1"/>
    <col min="777" max="777" width="12.5703125" style="421"/>
    <col min="778" max="778" width="16.7109375" style="421" customWidth="1"/>
    <col min="779" max="779" width="22.85546875" style="421" customWidth="1"/>
    <col min="780" max="1023" width="12.5703125" style="421"/>
    <col min="1024" max="1024" width="5" style="421" customWidth="1"/>
    <col min="1025" max="1025" width="2" style="421" customWidth="1"/>
    <col min="1026" max="1026" width="57.140625" style="421" customWidth="1"/>
    <col min="1027" max="1027" width="20.140625" style="421" customWidth="1"/>
    <col min="1028" max="1031" width="21.42578125" style="421" customWidth="1"/>
    <col min="1032" max="1032" width="16.7109375" style="421" customWidth="1"/>
    <col min="1033" max="1033" width="12.5703125" style="421"/>
    <col min="1034" max="1034" width="16.7109375" style="421" customWidth="1"/>
    <col min="1035" max="1035" width="22.85546875" style="421" customWidth="1"/>
    <col min="1036" max="1279" width="12.5703125" style="421"/>
    <col min="1280" max="1280" width="5" style="421" customWidth="1"/>
    <col min="1281" max="1281" width="2" style="421" customWidth="1"/>
    <col min="1282" max="1282" width="57.140625" style="421" customWidth="1"/>
    <col min="1283" max="1283" width="20.140625" style="421" customWidth="1"/>
    <col min="1284" max="1287" width="21.42578125" style="421" customWidth="1"/>
    <col min="1288" max="1288" width="16.7109375" style="421" customWidth="1"/>
    <col min="1289" max="1289" width="12.5703125" style="421"/>
    <col min="1290" max="1290" width="16.7109375" style="421" customWidth="1"/>
    <col min="1291" max="1291" width="22.85546875" style="421" customWidth="1"/>
    <col min="1292" max="1535" width="12.5703125" style="421"/>
    <col min="1536" max="1536" width="5" style="421" customWidth="1"/>
    <col min="1537" max="1537" width="2" style="421" customWidth="1"/>
    <col min="1538" max="1538" width="57.140625" style="421" customWidth="1"/>
    <col min="1539" max="1539" width="20.140625" style="421" customWidth="1"/>
    <col min="1540" max="1543" width="21.42578125" style="421" customWidth="1"/>
    <col min="1544" max="1544" width="16.7109375" style="421" customWidth="1"/>
    <col min="1545" max="1545" width="12.5703125" style="421"/>
    <col min="1546" max="1546" width="16.7109375" style="421" customWidth="1"/>
    <col min="1547" max="1547" width="22.85546875" style="421" customWidth="1"/>
    <col min="1548" max="1791" width="12.5703125" style="421"/>
    <col min="1792" max="1792" width="5" style="421" customWidth="1"/>
    <col min="1793" max="1793" width="2" style="421" customWidth="1"/>
    <col min="1794" max="1794" width="57.140625" style="421" customWidth="1"/>
    <col min="1795" max="1795" width="20.140625" style="421" customWidth="1"/>
    <col min="1796" max="1799" width="21.42578125" style="421" customWidth="1"/>
    <col min="1800" max="1800" width="16.7109375" style="421" customWidth="1"/>
    <col min="1801" max="1801" width="12.5703125" style="421"/>
    <col min="1802" max="1802" width="16.7109375" style="421" customWidth="1"/>
    <col min="1803" max="1803" width="22.85546875" style="421" customWidth="1"/>
    <col min="1804" max="2047" width="12.5703125" style="421"/>
    <col min="2048" max="2048" width="5" style="421" customWidth="1"/>
    <col min="2049" max="2049" width="2" style="421" customWidth="1"/>
    <col min="2050" max="2050" width="57.140625" style="421" customWidth="1"/>
    <col min="2051" max="2051" width="20.140625" style="421" customWidth="1"/>
    <col min="2052" max="2055" width="21.42578125" style="421" customWidth="1"/>
    <col min="2056" max="2056" width="16.7109375" style="421" customWidth="1"/>
    <col min="2057" max="2057" width="12.5703125" style="421"/>
    <col min="2058" max="2058" width="16.7109375" style="421" customWidth="1"/>
    <col min="2059" max="2059" width="22.85546875" style="421" customWidth="1"/>
    <col min="2060" max="2303" width="12.5703125" style="421"/>
    <col min="2304" max="2304" width="5" style="421" customWidth="1"/>
    <col min="2305" max="2305" width="2" style="421" customWidth="1"/>
    <col min="2306" max="2306" width="57.140625" style="421" customWidth="1"/>
    <col min="2307" max="2307" width="20.140625" style="421" customWidth="1"/>
    <col min="2308" max="2311" width="21.42578125" style="421" customWidth="1"/>
    <col min="2312" max="2312" width="16.7109375" style="421" customWidth="1"/>
    <col min="2313" max="2313" width="12.5703125" style="421"/>
    <col min="2314" max="2314" width="16.7109375" style="421" customWidth="1"/>
    <col min="2315" max="2315" width="22.85546875" style="421" customWidth="1"/>
    <col min="2316" max="2559" width="12.5703125" style="421"/>
    <col min="2560" max="2560" width="5" style="421" customWidth="1"/>
    <col min="2561" max="2561" width="2" style="421" customWidth="1"/>
    <col min="2562" max="2562" width="57.140625" style="421" customWidth="1"/>
    <col min="2563" max="2563" width="20.140625" style="421" customWidth="1"/>
    <col min="2564" max="2567" width="21.42578125" style="421" customWidth="1"/>
    <col min="2568" max="2568" width="16.7109375" style="421" customWidth="1"/>
    <col min="2569" max="2569" width="12.5703125" style="421"/>
    <col min="2570" max="2570" width="16.7109375" style="421" customWidth="1"/>
    <col min="2571" max="2571" width="22.85546875" style="421" customWidth="1"/>
    <col min="2572" max="2815" width="12.5703125" style="421"/>
    <col min="2816" max="2816" width="5" style="421" customWidth="1"/>
    <col min="2817" max="2817" width="2" style="421" customWidth="1"/>
    <col min="2818" max="2818" width="57.140625" style="421" customWidth="1"/>
    <col min="2819" max="2819" width="20.140625" style="421" customWidth="1"/>
    <col min="2820" max="2823" width="21.42578125" style="421" customWidth="1"/>
    <col min="2824" max="2824" width="16.7109375" style="421" customWidth="1"/>
    <col min="2825" max="2825" width="12.5703125" style="421"/>
    <col min="2826" max="2826" width="16.7109375" style="421" customWidth="1"/>
    <col min="2827" max="2827" width="22.85546875" style="421" customWidth="1"/>
    <col min="2828" max="3071" width="12.5703125" style="421"/>
    <col min="3072" max="3072" width="5" style="421" customWidth="1"/>
    <col min="3073" max="3073" width="2" style="421" customWidth="1"/>
    <col min="3074" max="3074" width="57.140625" style="421" customWidth="1"/>
    <col min="3075" max="3075" width="20.140625" style="421" customWidth="1"/>
    <col min="3076" max="3079" width="21.42578125" style="421" customWidth="1"/>
    <col min="3080" max="3080" width="16.7109375" style="421" customWidth="1"/>
    <col min="3081" max="3081" width="12.5703125" style="421"/>
    <col min="3082" max="3082" width="16.7109375" style="421" customWidth="1"/>
    <col min="3083" max="3083" width="22.85546875" style="421" customWidth="1"/>
    <col min="3084" max="3327" width="12.5703125" style="421"/>
    <col min="3328" max="3328" width="5" style="421" customWidth="1"/>
    <col min="3329" max="3329" width="2" style="421" customWidth="1"/>
    <col min="3330" max="3330" width="57.140625" style="421" customWidth="1"/>
    <col min="3331" max="3331" width="20.140625" style="421" customWidth="1"/>
    <col min="3332" max="3335" width="21.42578125" style="421" customWidth="1"/>
    <col min="3336" max="3336" width="16.7109375" style="421" customWidth="1"/>
    <col min="3337" max="3337" width="12.5703125" style="421"/>
    <col min="3338" max="3338" width="16.7109375" style="421" customWidth="1"/>
    <col min="3339" max="3339" width="22.85546875" style="421" customWidth="1"/>
    <col min="3340" max="3583" width="12.5703125" style="421"/>
    <col min="3584" max="3584" width="5" style="421" customWidth="1"/>
    <col min="3585" max="3585" width="2" style="421" customWidth="1"/>
    <col min="3586" max="3586" width="57.140625" style="421" customWidth="1"/>
    <col min="3587" max="3587" width="20.140625" style="421" customWidth="1"/>
    <col min="3588" max="3591" width="21.42578125" style="421" customWidth="1"/>
    <col min="3592" max="3592" width="16.7109375" style="421" customWidth="1"/>
    <col min="3593" max="3593" width="12.5703125" style="421"/>
    <col min="3594" max="3594" width="16.7109375" style="421" customWidth="1"/>
    <col min="3595" max="3595" width="22.85546875" style="421" customWidth="1"/>
    <col min="3596" max="3839" width="12.5703125" style="421"/>
    <col min="3840" max="3840" width="5" style="421" customWidth="1"/>
    <col min="3841" max="3841" width="2" style="421" customWidth="1"/>
    <col min="3842" max="3842" width="57.140625" style="421" customWidth="1"/>
    <col min="3843" max="3843" width="20.140625" style="421" customWidth="1"/>
    <col min="3844" max="3847" width="21.42578125" style="421" customWidth="1"/>
    <col min="3848" max="3848" width="16.7109375" style="421" customWidth="1"/>
    <col min="3849" max="3849" width="12.5703125" style="421"/>
    <col min="3850" max="3850" width="16.7109375" style="421" customWidth="1"/>
    <col min="3851" max="3851" width="22.85546875" style="421" customWidth="1"/>
    <col min="3852" max="4095" width="12.5703125" style="421"/>
    <col min="4096" max="4096" width="5" style="421" customWidth="1"/>
    <col min="4097" max="4097" width="2" style="421" customWidth="1"/>
    <col min="4098" max="4098" width="57.140625" style="421" customWidth="1"/>
    <col min="4099" max="4099" width="20.140625" style="421" customWidth="1"/>
    <col min="4100" max="4103" width="21.42578125" style="421" customWidth="1"/>
    <col min="4104" max="4104" width="16.7109375" style="421" customWidth="1"/>
    <col min="4105" max="4105" width="12.5703125" style="421"/>
    <col min="4106" max="4106" width="16.7109375" style="421" customWidth="1"/>
    <col min="4107" max="4107" width="22.85546875" style="421" customWidth="1"/>
    <col min="4108" max="4351" width="12.5703125" style="421"/>
    <col min="4352" max="4352" width="5" style="421" customWidth="1"/>
    <col min="4353" max="4353" width="2" style="421" customWidth="1"/>
    <col min="4354" max="4354" width="57.140625" style="421" customWidth="1"/>
    <col min="4355" max="4355" width="20.140625" style="421" customWidth="1"/>
    <col min="4356" max="4359" width="21.42578125" style="421" customWidth="1"/>
    <col min="4360" max="4360" width="16.7109375" style="421" customWidth="1"/>
    <col min="4361" max="4361" width="12.5703125" style="421"/>
    <col min="4362" max="4362" width="16.7109375" style="421" customWidth="1"/>
    <col min="4363" max="4363" width="22.85546875" style="421" customWidth="1"/>
    <col min="4364" max="4607" width="12.5703125" style="421"/>
    <col min="4608" max="4608" width="5" style="421" customWidth="1"/>
    <col min="4609" max="4609" width="2" style="421" customWidth="1"/>
    <col min="4610" max="4610" width="57.140625" style="421" customWidth="1"/>
    <col min="4611" max="4611" width="20.140625" style="421" customWidth="1"/>
    <col min="4612" max="4615" width="21.42578125" style="421" customWidth="1"/>
    <col min="4616" max="4616" width="16.7109375" style="421" customWidth="1"/>
    <col min="4617" max="4617" width="12.5703125" style="421"/>
    <col min="4618" max="4618" width="16.7109375" style="421" customWidth="1"/>
    <col min="4619" max="4619" width="22.85546875" style="421" customWidth="1"/>
    <col min="4620" max="4863" width="12.5703125" style="421"/>
    <col min="4864" max="4864" width="5" style="421" customWidth="1"/>
    <col min="4865" max="4865" width="2" style="421" customWidth="1"/>
    <col min="4866" max="4866" width="57.140625" style="421" customWidth="1"/>
    <col min="4867" max="4867" width="20.140625" style="421" customWidth="1"/>
    <col min="4868" max="4871" width="21.42578125" style="421" customWidth="1"/>
    <col min="4872" max="4872" width="16.7109375" style="421" customWidth="1"/>
    <col min="4873" max="4873" width="12.5703125" style="421"/>
    <col min="4874" max="4874" width="16.7109375" style="421" customWidth="1"/>
    <col min="4875" max="4875" width="22.85546875" style="421" customWidth="1"/>
    <col min="4876" max="5119" width="12.5703125" style="421"/>
    <col min="5120" max="5120" width="5" style="421" customWidth="1"/>
    <col min="5121" max="5121" width="2" style="421" customWidth="1"/>
    <col min="5122" max="5122" width="57.140625" style="421" customWidth="1"/>
    <col min="5123" max="5123" width="20.140625" style="421" customWidth="1"/>
    <col min="5124" max="5127" width="21.42578125" style="421" customWidth="1"/>
    <col min="5128" max="5128" width="16.7109375" style="421" customWidth="1"/>
    <col min="5129" max="5129" width="12.5703125" style="421"/>
    <col min="5130" max="5130" width="16.7109375" style="421" customWidth="1"/>
    <col min="5131" max="5131" width="22.85546875" style="421" customWidth="1"/>
    <col min="5132" max="5375" width="12.5703125" style="421"/>
    <col min="5376" max="5376" width="5" style="421" customWidth="1"/>
    <col min="5377" max="5377" width="2" style="421" customWidth="1"/>
    <col min="5378" max="5378" width="57.140625" style="421" customWidth="1"/>
    <col min="5379" max="5379" width="20.140625" style="421" customWidth="1"/>
    <col min="5380" max="5383" width="21.42578125" style="421" customWidth="1"/>
    <col min="5384" max="5384" width="16.7109375" style="421" customWidth="1"/>
    <col min="5385" max="5385" width="12.5703125" style="421"/>
    <col min="5386" max="5386" width="16.7109375" style="421" customWidth="1"/>
    <col min="5387" max="5387" width="22.85546875" style="421" customWidth="1"/>
    <col min="5388" max="5631" width="12.5703125" style="421"/>
    <col min="5632" max="5632" width="5" style="421" customWidth="1"/>
    <col min="5633" max="5633" width="2" style="421" customWidth="1"/>
    <col min="5634" max="5634" width="57.140625" style="421" customWidth="1"/>
    <col min="5635" max="5635" width="20.140625" style="421" customWidth="1"/>
    <col min="5636" max="5639" width="21.42578125" style="421" customWidth="1"/>
    <col min="5640" max="5640" width="16.7109375" style="421" customWidth="1"/>
    <col min="5641" max="5641" width="12.5703125" style="421"/>
    <col min="5642" max="5642" width="16.7109375" style="421" customWidth="1"/>
    <col min="5643" max="5643" width="22.85546875" style="421" customWidth="1"/>
    <col min="5644" max="5887" width="12.5703125" style="421"/>
    <col min="5888" max="5888" width="5" style="421" customWidth="1"/>
    <col min="5889" max="5889" width="2" style="421" customWidth="1"/>
    <col min="5890" max="5890" width="57.140625" style="421" customWidth="1"/>
    <col min="5891" max="5891" width="20.140625" style="421" customWidth="1"/>
    <col min="5892" max="5895" width="21.42578125" style="421" customWidth="1"/>
    <col min="5896" max="5896" width="16.7109375" style="421" customWidth="1"/>
    <col min="5897" max="5897" width="12.5703125" style="421"/>
    <col min="5898" max="5898" width="16.7109375" style="421" customWidth="1"/>
    <col min="5899" max="5899" width="22.85546875" style="421" customWidth="1"/>
    <col min="5900" max="6143" width="12.5703125" style="421"/>
    <col min="6144" max="6144" width="5" style="421" customWidth="1"/>
    <col min="6145" max="6145" width="2" style="421" customWidth="1"/>
    <col min="6146" max="6146" width="57.140625" style="421" customWidth="1"/>
    <col min="6147" max="6147" width="20.140625" style="421" customWidth="1"/>
    <col min="6148" max="6151" width="21.42578125" style="421" customWidth="1"/>
    <col min="6152" max="6152" width="16.7109375" style="421" customWidth="1"/>
    <col min="6153" max="6153" width="12.5703125" style="421"/>
    <col min="6154" max="6154" width="16.7109375" style="421" customWidth="1"/>
    <col min="6155" max="6155" width="22.85546875" style="421" customWidth="1"/>
    <col min="6156" max="6399" width="12.5703125" style="421"/>
    <col min="6400" max="6400" width="5" style="421" customWidth="1"/>
    <col min="6401" max="6401" width="2" style="421" customWidth="1"/>
    <col min="6402" max="6402" width="57.140625" style="421" customWidth="1"/>
    <col min="6403" max="6403" width="20.140625" style="421" customWidth="1"/>
    <col min="6404" max="6407" width="21.42578125" style="421" customWidth="1"/>
    <col min="6408" max="6408" width="16.7109375" style="421" customWidth="1"/>
    <col min="6409" max="6409" width="12.5703125" style="421"/>
    <col min="6410" max="6410" width="16.7109375" style="421" customWidth="1"/>
    <col min="6411" max="6411" width="22.85546875" style="421" customWidth="1"/>
    <col min="6412" max="6655" width="12.5703125" style="421"/>
    <col min="6656" max="6656" width="5" style="421" customWidth="1"/>
    <col min="6657" max="6657" width="2" style="421" customWidth="1"/>
    <col min="6658" max="6658" width="57.140625" style="421" customWidth="1"/>
    <col min="6659" max="6659" width="20.140625" style="421" customWidth="1"/>
    <col min="6660" max="6663" width="21.42578125" style="421" customWidth="1"/>
    <col min="6664" max="6664" width="16.7109375" style="421" customWidth="1"/>
    <col min="6665" max="6665" width="12.5703125" style="421"/>
    <col min="6666" max="6666" width="16.7109375" style="421" customWidth="1"/>
    <col min="6667" max="6667" width="22.85546875" style="421" customWidth="1"/>
    <col min="6668" max="6911" width="12.5703125" style="421"/>
    <col min="6912" max="6912" width="5" style="421" customWidth="1"/>
    <col min="6913" max="6913" width="2" style="421" customWidth="1"/>
    <col min="6914" max="6914" width="57.140625" style="421" customWidth="1"/>
    <col min="6915" max="6915" width="20.140625" style="421" customWidth="1"/>
    <col min="6916" max="6919" width="21.42578125" style="421" customWidth="1"/>
    <col min="6920" max="6920" width="16.7109375" style="421" customWidth="1"/>
    <col min="6921" max="6921" width="12.5703125" style="421"/>
    <col min="6922" max="6922" width="16.7109375" style="421" customWidth="1"/>
    <col min="6923" max="6923" width="22.85546875" style="421" customWidth="1"/>
    <col min="6924" max="7167" width="12.5703125" style="421"/>
    <col min="7168" max="7168" width="5" style="421" customWidth="1"/>
    <col min="7169" max="7169" width="2" style="421" customWidth="1"/>
    <col min="7170" max="7170" width="57.140625" style="421" customWidth="1"/>
    <col min="7171" max="7171" width="20.140625" style="421" customWidth="1"/>
    <col min="7172" max="7175" width="21.42578125" style="421" customWidth="1"/>
    <col min="7176" max="7176" width="16.7109375" style="421" customWidth="1"/>
    <col min="7177" max="7177" width="12.5703125" style="421"/>
    <col min="7178" max="7178" width="16.7109375" style="421" customWidth="1"/>
    <col min="7179" max="7179" width="22.85546875" style="421" customWidth="1"/>
    <col min="7180" max="7423" width="12.5703125" style="421"/>
    <col min="7424" max="7424" width="5" style="421" customWidth="1"/>
    <col min="7425" max="7425" width="2" style="421" customWidth="1"/>
    <col min="7426" max="7426" width="57.140625" style="421" customWidth="1"/>
    <col min="7427" max="7427" width="20.140625" style="421" customWidth="1"/>
    <col min="7428" max="7431" width="21.42578125" style="421" customWidth="1"/>
    <col min="7432" max="7432" width="16.7109375" style="421" customWidth="1"/>
    <col min="7433" max="7433" width="12.5703125" style="421"/>
    <col min="7434" max="7434" width="16.7109375" style="421" customWidth="1"/>
    <col min="7435" max="7435" width="22.85546875" style="421" customWidth="1"/>
    <col min="7436" max="7679" width="12.5703125" style="421"/>
    <col min="7680" max="7680" width="5" style="421" customWidth="1"/>
    <col min="7681" max="7681" width="2" style="421" customWidth="1"/>
    <col min="7682" max="7682" width="57.140625" style="421" customWidth="1"/>
    <col min="7683" max="7683" width="20.140625" style="421" customWidth="1"/>
    <col min="7684" max="7687" width="21.42578125" style="421" customWidth="1"/>
    <col min="7688" max="7688" width="16.7109375" style="421" customWidth="1"/>
    <col min="7689" max="7689" width="12.5703125" style="421"/>
    <col min="7690" max="7690" width="16.7109375" style="421" customWidth="1"/>
    <col min="7691" max="7691" width="22.85546875" style="421" customWidth="1"/>
    <col min="7692" max="7935" width="12.5703125" style="421"/>
    <col min="7936" max="7936" width="5" style="421" customWidth="1"/>
    <col min="7937" max="7937" width="2" style="421" customWidth="1"/>
    <col min="7938" max="7938" width="57.140625" style="421" customWidth="1"/>
    <col min="7939" max="7939" width="20.140625" style="421" customWidth="1"/>
    <col min="7940" max="7943" width="21.42578125" style="421" customWidth="1"/>
    <col min="7944" max="7944" width="16.7109375" style="421" customWidth="1"/>
    <col min="7945" max="7945" width="12.5703125" style="421"/>
    <col min="7946" max="7946" width="16.7109375" style="421" customWidth="1"/>
    <col min="7947" max="7947" width="22.85546875" style="421" customWidth="1"/>
    <col min="7948" max="8191" width="12.5703125" style="421"/>
    <col min="8192" max="8192" width="5" style="421" customWidth="1"/>
    <col min="8193" max="8193" width="2" style="421" customWidth="1"/>
    <col min="8194" max="8194" width="57.140625" style="421" customWidth="1"/>
    <col min="8195" max="8195" width="20.140625" style="421" customWidth="1"/>
    <col min="8196" max="8199" width="21.42578125" style="421" customWidth="1"/>
    <col min="8200" max="8200" width="16.7109375" style="421" customWidth="1"/>
    <col min="8201" max="8201" width="12.5703125" style="421"/>
    <col min="8202" max="8202" width="16.7109375" style="421" customWidth="1"/>
    <col min="8203" max="8203" width="22.85546875" style="421" customWidth="1"/>
    <col min="8204" max="8447" width="12.5703125" style="421"/>
    <col min="8448" max="8448" width="5" style="421" customWidth="1"/>
    <col min="8449" max="8449" width="2" style="421" customWidth="1"/>
    <col min="8450" max="8450" width="57.140625" style="421" customWidth="1"/>
    <col min="8451" max="8451" width="20.140625" style="421" customWidth="1"/>
    <col min="8452" max="8455" width="21.42578125" style="421" customWidth="1"/>
    <col min="8456" max="8456" width="16.7109375" style="421" customWidth="1"/>
    <col min="8457" max="8457" width="12.5703125" style="421"/>
    <col min="8458" max="8458" width="16.7109375" style="421" customWidth="1"/>
    <col min="8459" max="8459" width="22.85546875" style="421" customWidth="1"/>
    <col min="8460" max="8703" width="12.5703125" style="421"/>
    <col min="8704" max="8704" width="5" style="421" customWidth="1"/>
    <col min="8705" max="8705" width="2" style="421" customWidth="1"/>
    <col min="8706" max="8706" width="57.140625" style="421" customWidth="1"/>
    <col min="8707" max="8707" width="20.140625" style="421" customWidth="1"/>
    <col min="8708" max="8711" width="21.42578125" style="421" customWidth="1"/>
    <col min="8712" max="8712" width="16.7109375" style="421" customWidth="1"/>
    <col min="8713" max="8713" width="12.5703125" style="421"/>
    <col min="8714" max="8714" width="16.7109375" style="421" customWidth="1"/>
    <col min="8715" max="8715" width="22.85546875" style="421" customWidth="1"/>
    <col min="8716" max="8959" width="12.5703125" style="421"/>
    <col min="8960" max="8960" width="5" style="421" customWidth="1"/>
    <col min="8961" max="8961" width="2" style="421" customWidth="1"/>
    <col min="8962" max="8962" width="57.140625" style="421" customWidth="1"/>
    <col min="8963" max="8963" width="20.140625" style="421" customWidth="1"/>
    <col min="8964" max="8967" width="21.42578125" style="421" customWidth="1"/>
    <col min="8968" max="8968" width="16.7109375" style="421" customWidth="1"/>
    <col min="8969" max="8969" width="12.5703125" style="421"/>
    <col min="8970" max="8970" width="16.7109375" style="421" customWidth="1"/>
    <col min="8971" max="8971" width="22.85546875" style="421" customWidth="1"/>
    <col min="8972" max="9215" width="12.5703125" style="421"/>
    <col min="9216" max="9216" width="5" style="421" customWidth="1"/>
    <col min="9217" max="9217" width="2" style="421" customWidth="1"/>
    <col min="9218" max="9218" width="57.140625" style="421" customWidth="1"/>
    <col min="9219" max="9219" width="20.140625" style="421" customWidth="1"/>
    <col min="9220" max="9223" width="21.42578125" style="421" customWidth="1"/>
    <col min="9224" max="9224" width="16.7109375" style="421" customWidth="1"/>
    <col min="9225" max="9225" width="12.5703125" style="421"/>
    <col min="9226" max="9226" width="16.7109375" style="421" customWidth="1"/>
    <col min="9227" max="9227" width="22.85546875" style="421" customWidth="1"/>
    <col min="9228" max="9471" width="12.5703125" style="421"/>
    <col min="9472" max="9472" width="5" style="421" customWidth="1"/>
    <col min="9473" max="9473" width="2" style="421" customWidth="1"/>
    <col min="9474" max="9474" width="57.140625" style="421" customWidth="1"/>
    <col min="9475" max="9475" width="20.140625" style="421" customWidth="1"/>
    <col min="9476" max="9479" width="21.42578125" style="421" customWidth="1"/>
    <col min="9480" max="9480" width="16.7109375" style="421" customWidth="1"/>
    <col min="9481" max="9481" width="12.5703125" style="421"/>
    <col min="9482" max="9482" width="16.7109375" style="421" customWidth="1"/>
    <col min="9483" max="9483" width="22.85546875" style="421" customWidth="1"/>
    <col min="9484" max="9727" width="12.5703125" style="421"/>
    <col min="9728" max="9728" width="5" style="421" customWidth="1"/>
    <col min="9729" max="9729" width="2" style="421" customWidth="1"/>
    <col min="9730" max="9730" width="57.140625" style="421" customWidth="1"/>
    <col min="9731" max="9731" width="20.140625" style="421" customWidth="1"/>
    <col min="9732" max="9735" width="21.42578125" style="421" customWidth="1"/>
    <col min="9736" max="9736" width="16.7109375" style="421" customWidth="1"/>
    <col min="9737" max="9737" width="12.5703125" style="421"/>
    <col min="9738" max="9738" width="16.7109375" style="421" customWidth="1"/>
    <col min="9739" max="9739" width="22.85546875" style="421" customWidth="1"/>
    <col min="9740" max="9983" width="12.5703125" style="421"/>
    <col min="9984" max="9984" width="5" style="421" customWidth="1"/>
    <col min="9985" max="9985" width="2" style="421" customWidth="1"/>
    <col min="9986" max="9986" width="57.140625" style="421" customWidth="1"/>
    <col min="9987" max="9987" width="20.140625" style="421" customWidth="1"/>
    <col min="9988" max="9991" width="21.42578125" style="421" customWidth="1"/>
    <col min="9992" max="9992" width="16.7109375" style="421" customWidth="1"/>
    <col min="9993" max="9993" width="12.5703125" style="421"/>
    <col min="9994" max="9994" width="16.7109375" style="421" customWidth="1"/>
    <col min="9995" max="9995" width="22.85546875" style="421" customWidth="1"/>
    <col min="9996" max="10239" width="12.5703125" style="421"/>
    <col min="10240" max="10240" width="5" style="421" customWidth="1"/>
    <col min="10241" max="10241" width="2" style="421" customWidth="1"/>
    <col min="10242" max="10242" width="57.140625" style="421" customWidth="1"/>
    <col min="10243" max="10243" width="20.140625" style="421" customWidth="1"/>
    <col min="10244" max="10247" width="21.42578125" style="421" customWidth="1"/>
    <col min="10248" max="10248" width="16.7109375" style="421" customWidth="1"/>
    <col min="10249" max="10249" width="12.5703125" style="421"/>
    <col min="10250" max="10250" width="16.7109375" style="421" customWidth="1"/>
    <col min="10251" max="10251" width="22.85546875" style="421" customWidth="1"/>
    <col min="10252" max="10495" width="12.5703125" style="421"/>
    <col min="10496" max="10496" width="5" style="421" customWidth="1"/>
    <col min="10497" max="10497" width="2" style="421" customWidth="1"/>
    <col min="10498" max="10498" width="57.140625" style="421" customWidth="1"/>
    <col min="10499" max="10499" width="20.140625" style="421" customWidth="1"/>
    <col min="10500" max="10503" width="21.42578125" style="421" customWidth="1"/>
    <col min="10504" max="10504" width="16.7109375" style="421" customWidth="1"/>
    <col min="10505" max="10505" width="12.5703125" style="421"/>
    <col min="10506" max="10506" width="16.7109375" style="421" customWidth="1"/>
    <col min="10507" max="10507" width="22.85546875" style="421" customWidth="1"/>
    <col min="10508" max="10751" width="12.5703125" style="421"/>
    <col min="10752" max="10752" width="5" style="421" customWidth="1"/>
    <col min="10753" max="10753" width="2" style="421" customWidth="1"/>
    <col min="10754" max="10754" width="57.140625" style="421" customWidth="1"/>
    <col min="10755" max="10755" width="20.140625" style="421" customWidth="1"/>
    <col min="10756" max="10759" width="21.42578125" style="421" customWidth="1"/>
    <col min="10760" max="10760" width="16.7109375" style="421" customWidth="1"/>
    <col min="10761" max="10761" width="12.5703125" style="421"/>
    <col min="10762" max="10762" width="16.7109375" style="421" customWidth="1"/>
    <col min="10763" max="10763" width="22.85546875" style="421" customWidth="1"/>
    <col min="10764" max="11007" width="12.5703125" style="421"/>
    <col min="11008" max="11008" width="5" style="421" customWidth="1"/>
    <col min="11009" max="11009" width="2" style="421" customWidth="1"/>
    <col min="11010" max="11010" width="57.140625" style="421" customWidth="1"/>
    <col min="11011" max="11011" width="20.140625" style="421" customWidth="1"/>
    <col min="11012" max="11015" width="21.42578125" style="421" customWidth="1"/>
    <col min="11016" max="11016" width="16.7109375" style="421" customWidth="1"/>
    <col min="11017" max="11017" width="12.5703125" style="421"/>
    <col min="11018" max="11018" width="16.7109375" style="421" customWidth="1"/>
    <col min="11019" max="11019" width="22.85546875" style="421" customWidth="1"/>
    <col min="11020" max="11263" width="12.5703125" style="421"/>
    <col min="11264" max="11264" width="5" style="421" customWidth="1"/>
    <col min="11265" max="11265" width="2" style="421" customWidth="1"/>
    <col min="11266" max="11266" width="57.140625" style="421" customWidth="1"/>
    <col min="11267" max="11267" width="20.140625" style="421" customWidth="1"/>
    <col min="11268" max="11271" width="21.42578125" style="421" customWidth="1"/>
    <col min="11272" max="11272" width="16.7109375" style="421" customWidth="1"/>
    <col min="11273" max="11273" width="12.5703125" style="421"/>
    <col min="11274" max="11274" width="16.7109375" style="421" customWidth="1"/>
    <col min="11275" max="11275" width="22.85546875" style="421" customWidth="1"/>
    <col min="11276" max="11519" width="12.5703125" style="421"/>
    <col min="11520" max="11520" width="5" style="421" customWidth="1"/>
    <col min="11521" max="11521" width="2" style="421" customWidth="1"/>
    <col min="11522" max="11522" width="57.140625" style="421" customWidth="1"/>
    <col min="11523" max="11523" width="20.140625" style="421" customWidth="1"/>
    <col min="11524" max="11527" width="21.42578125" style="421" customWidth="1"/>
    <col min="11528" max="11528" width="16.7109375" style="421" customWidth="1"/>
    <col min="11529" max="11529" width="12.5703125" style="421"/>
    <col min="11530" max="11530" width="16.7109375" style="421" customWidth="1"/>
    <col min="11531" max="11531" width="22.85546875" style="421" customWidth="1"/>
    <col min="11532" max="11775" width="12.5703125" style="421"/>
    <col min="11776" max="11776" width="5" style="421" customWidth="1"/>
    <col min="11777" max="11777" width="2" style="421" customWidth="1"/>
    <col min="11778" max="11778" width="57.140625" style="421" customWidth="1"/>
    <col min="11779" max="11779" width="20.140625" style="421" customWidth="1"/>
    <col min="11780" max="11783" width="21.42578125" style="421" customWidth="1"/>
    <col min="11784" max="11784" width="16.7109375" style="421" customWidth="1"/>
    <col min="11785" max="11785" width="12.5703125" style="421"/>
    <col min="11786" max="11786" width="16.7109375" style="421" customWidth="1"/>
    <col min="11787" max="11787" width="22.85546875" style="421" customWidth="1"/>
    <col min="11788" max="12031" width="12.5703125" style="421"/>
    <col min="12032" max="12032" width="5" style="421" customWidth="1"/>
    <col min="12033" max="12033" width="2" style="421" customWidth="1"/>
    <col min="12034" max="12034" width="57.140625" style="421" customWidth="1"/>
    <col min="12035" max="12035" width="20.140625" style="421" customWidth="1"/>
    <col min="12036" max="12039" width="21.42578125" style="421" customWidth="1"/>
    <col min="12040" max="12040" width="16.7109375" style="421" customWidth="1"/>
    <col min="12041" max="12041" width="12.5703125" style="421"/>
    <col min="12042" max="12042" width="16.7109375" style="421" customWidth="1"/>
    <col min="12043" max="12043" width="22.85546875" style="421" customWidth="1"/>
    <col min="12044" max="12287" width="12.5703125" style="421"/>
    <col min="12288" max="12288" width="5" style="421" customWidth="1"/>
    <col min="12289" max="12289" width="2" style="421" customWidth="1"/>
    <col min="12290" max="12290" width="57.140625" style="421" customWidth="1"/>
    <col min="12291" max="12291" width="20.140625" style="421" customWidth="1"/>
    <col min="12292" max="12295" width="21.42578125" style="421" customWidth="1"/>
    <col min="12296" max="12296" width="16.7109375" style="421" customWidth="1"/>
    <col min="12297" max="12297" width="12.5703125" style="421"/>
    <col min="12298" max="12298" width="16.7109375" style="421" customWidth="1"/>
    <col min="12299" max="12299" width="22.85546875" style="421" customWidth="1"/>
    <col min="12300" max="12543" width="12.5703125" style="421"/>
    <col min="12544" max="12544" width="5" style="421" customWidth="1"/>
    <col min="12545" max="12545" width="2" style="421" customWidth="1"/>
    <col min="12546" max="12546" width="57.140625" style="421" customWidth="1"/>
    <col min="12547" max="12547" width="20.140625" style="421" customWidth="1"/>
    <col min="12548" max="12551" width="21.42578125" style="421" customWidth="1"/>
    <col min="12552" max="12552" width="16.7109375" style="421" customWidth="1"/>
    <col min="12553" max="12553" width="12.5703125" style="421"/>
    <col min="12554" max="12554" width="16.7109375" style="421" customWidth="1"/>
    <col min="12555" max="12555" width="22.85546875" style="421" customWidth="1"/>
    <col min="12556" max="12799" width="12.5703125" style="421"/>
    <col min="12800" max="12800" width="5" style="421" customWidth="1"/>
    <col min="12801" max="12801" width="2" style="421" customWidth="1"/>
    <col min="12802" max="12802" width="57.140625" style="421" customWidth="1"/>
    <col min="12803" max="12803" width="20.140625" style="421" customWidth="1"/>
    <col min="12804" max="12807" width="21.42578125" style="421" customWidth="1"/>
    <col min="12808" max="12808" width="16.7109375" style="421" customWidth="1"/>
    <col min="12809" max="12809" width="12.5703125" style="421"/>
    <col min="12810" max="12810" width="16.7109375" style="421" customWidth="1"/>
    <col min="12811" max="12811" width="22.85546875" style="421" customWidth="1"/>
    <col min="12812" max="13055" width="12.5703125" style="421"/>
    <col min="13056" max="13056" width="5" style="421" customWidth="1"/>
    <col min="13057" max="13057" width="2" style="421" customWidth="1"/>
    <col min="13058" max="13058" width="57.140625" style="421" customWidth="1"/>
    <col min="13059" max="13059" width="20.140625" style="421" customWidth="1"/>
    <col min="13060" max="13063" width="21.42578125" style="421" customWidth="1"/>
    <col min="13064" max="13064" width="16.7109375" style="421" customWidth="1"/>
    <col min="13065" max="13065" width="12.5703125" style="421"/>
    <col min="13066" max="13066" width="16.7109375" style="421" customWidth="1"/>
    <col min="13067" max="13067" width="22.85546875" style="421" customWidth="1"/>
    <col min="13068" max="13311" width="12.5703125" style="421"/>
    <col min="13312" max="13312" width="5" style="421" customWidth="1"/>
    <col min="13313" max="13313" width="2" style="421" customWidth="1"/>
    <col min="13314" max="13314" width="57.140625" style="421" customWidth="1"/>
    <col min="13315" max="13315" width="20.140625" style="421" customWidth="1"/>
    <col min="13316" max="13319" width="21.42578125" style="421" customWidth="1"/>
    <col min="13320" max="13320" width="16.7109375" style="421" customWidth="1"/>
    <col min="13321" max="13321" width="12.5703125" style="421"/>
    <col min="13322" max="13322" width="16.7109375" style="421" customWidth="1"/>
    <col min="13323" max="13323" width="22.85546875" style="421" customWidth="1"/>
    <col min="13324" max="13567" width="12.5703125" style="421"/>
    <col min="13568" max="13568" width="5" style="421" customWidth="1"/>
    <col min="13569" max="13569" width="2" style="421" customWidth="1"/>
    <col min="13570" max="13570" width="57.140625" style="421" customWidth="1"/>
    <col min="13571" max="13571" width="20.140625" style="421" customWidth="1"/>
    <col min="13572" max="13575" width="21.42578125" style="421" customWidth="1"/>
    <col min="13576" max="13576" width="16.7109375" style="421" customWidth="1"/>
    <col min="13577" max="13577" width="12.5703125" style="421"/>
    <col min="13578" max="13578" width="16.7109375" style="421" customWidth="1"/>
    <col min="13579" max="13579" width="22.85546875" style="421" customWidth="1"/>
    <col min="13580" max="13823" width="12.5703125" style="421"/>
    <col min="13824" max="13824" width="5" style="421" customWidth="1"/>
    <col min="13825" max="13825" width="2" style="421" customWidth="1"/>
    <col min="13826" max="13826" width="57.140625" style="421" customWidth="1"/>
    <col min="13827" max="13827" width="20.140625" style="421" customWidth="1"/>
    <col min="13828" max="13831" width="21.42578125" style="421" customWidth="1"/>
    <col min="13832" max="13832" width="16.7109375" style="421" customWidth="1"/>
    <col min="13833" max="13833" width="12.5703125" style="421"/>
    <col min="13834" max="13834" width="16.7109375" style="421" customWidth="1"/>
    <col min="13835" max="13835" width="22.85546875" style="421" customWidth="1"/>
    <col min="13836" max="14079" width="12.5703125" style="421"/>
    <col min="14080" max="14080" width="5" style="421" customWidth="1"/>
    <col min="14081" max="14081" width="2" style="421" customWidth="1"/>
    <col min="14082" max="14082" width="57.140625" style="421" customWidth="1"/>
    <col min="14083" max="14083" width="20.140625" style="421" customWidth="1"/>
    <col min="14084" max="14087" width="21.42578125" style="421" customWidth="1"/>
    <col min="14088" max="14088" width="16.7109375" style="421" customWidth="1"/>
    <col min="14089" max="14089" width="12.5703125" style="421"/>
    <col min="14090" max="14090" width="16.7109375" style="421" customWidth="1"/>
    <col min="14091" max="14091" width="22.85546875" style="421" customWidth="1"/>
    <col min="14092" max="14335" width="12.5703125" style="421"/>
    <col min="14336" max="14336" width="5" style="421" customWidth="1"/>
    <col min="14337" max="14337" width="2" style="421" customWidth="1"/>
    <col min="14338" max="14338" width="57.140625" style="421" customWidth="1"/>
    <col min="14339" max="14339" width="20.140625" style="421" customWidth="1"/>
    <col min="14340" max="14343" width="21.42578125" style="421" customWidth="1"/>
    <col min="14344" max="14344" width="16.7109375" style="421" customWidth="1"/>
    <col min="14345" max="14345" width="12.5703125" style="421"/>
    <col min="14346" max="14346" width="16.7109375" style="421" customWidth="1"/>
    <col min="14347" max="14347" width="22.85546875" style="421" customWidth="1"/>
    <col min="14348" max="14591" width="12.5703125" style="421"/>
    <col min="14592" max="14592" width="5" style="421" customWidth="1"/>
    <col min="14593" max="14593" width="2" style="421" customWidth="1"/>
    <col min="14594" max="14594" width="57.140625" style="421" customWidth="1"/>
    <col min="14595" max="14595" width="20.140625" style="421" customWidth="1"/>
    <col min="14596" max="14599" width="21.42578125" style="421" customWidth="1"/>
    <col min="14600" max="14600" width="16.7109375" style="421" customWidth="1"/>
    <col min="14601" max="14601" width="12.5703125" style="421"/>
    <col min="14602" max="14602" width="16.7109375" style="421" customWidth="1"/>
    <col min="14603" max="14603" width="22.85546875" style="421" customWidth="1"/>
    <col min="14604" max="14847" width="12.5703125" style="421"/>
    <col min="14848" max="14848" width="5" style="421" customWidth="1"/>
    <col min="14849" max="14849" width="2" style="421" customWidth="1"/>
    <col min="14850" max="14850" width="57.140625" style="421" customWidth="1"/>
    <col min="14851" max="14851" width="20.140625" style="421" customWidth="1"/>
    <col min="14852" max="14855" width="21.42578125" style="421" customWidth="1"/>
    <col min="14856" max="14856" width="16.7109375" style="421" customWidth="1"/>
    <col min="14857" max="14857" width="12.5703125" style="421"/>
    <col min="14858" max="14858" width="16.7109375" style="421" customWidth="1"/>
    <col min="14859" max="14859" width="22.85546875" style="421" customWidth="1"/>
    <col min="14860" max="15103" width="12.5703125" style="421"/>
    <col min="15104" max="15104" width="5" style="421" customWidth="1"/>
    <col min="15105" max="15105" width="2" style="421" customWidth="1"/>
    <col min="15106" max="15106" width="57.140625" style="421" customWidth="1"/>
    <col min="15107" max="15107" width="20.140625" style="421" customWidth="1"/>
    <col min="15108" max="15111" width="21.42578125" style="421" customWidth="1"/>
    <col min="15112" max="15112" width="16.7109375" style="421" customWidth="1"/>
    <col min="15113" max="15113" width="12.5703125" style="421"/>
    <col min="15114" max="15114" width="16.7109375" style="421" customWidth="1"/>
    <col min="15115" max="15115" width="22.85546875" style="421" customWidth="1"/>
    <col min="15116" max="15359" width="12.5703125" style="421"/>
    <col min="15360" max="15360" width="5" style="421" customWidth="1"/>
    <col min="15361" max="15361" width="2" style="421" customWidth="1"/>
    <col min="15362" max="15362" width="57.140625" style="421" customWidth="1"/>
    <col min="15363" max="15363" width="20.140625" style="421" customWidth="1"/>
    <col min="15364" max="15367" width="21.42578125" style="421" customWidth="1"/>
    <col min="15368" max="15368" width="16.7109375" style="421" customWidth="1"/>
    <col min="15369" max="15369" width="12.5703125" style="421"/>
    <col min="15370" max="15370" width="16.7109375" style="421" customWidth="1"/>
    <col min="15371" max="15371" width="22.85546875" style="421" customWidth="1"/>
    <col min="15372" max="15615" width="12.5703125" style="421"/>
    <col min="15616" max="15616" width="5" style="421" customWidth="1"/>
    <col min="15617" max="15617" width="2" style="421" customWidth="1"/>
    <col min="15618" max="15618" width="57.140625" style="421" customWidth="1"/>
    <col min="15619" max="15619" width="20.140625" style="421" customWidth="1"/>
    <col min="15620" max="15623" width="21.42578125" style="421" customWidth="1"/>
    <col min="15624" max="15624" width="16.7109375" style="421" customWidth="1"/>
    <col min="15625" max="15625" width="12.5703125" style="421"/>
    <col min="15626" max="15626" width="16.7109375" style="421" customWidth="1"/>
    <col min="15627" max="15627" width="22.85546875" style="421" customWidth="1"/>
    <col min="15628" max="15871" width="12.5703125" style="421"/>
    <col min="15872" max="15872" width="5" style="421" customWidth="1"/>
    <col min="15873" max="15873" width="2" style="421" customWidth="1"/>
    <col min="15874" max="15874" width="57.140625" style="421" customWidth="1"/>
    <col min="15875" max="15875" width="20.140625" style="421" customWidth="1"/>
    <col min="15876" max="15879" width="21.42578125" style="421" customWidth="1"/>
    <col min="15880" max="15880" width="16.7109375" style="421" customWidth="1"/>
    <col min="15881" max="15881" width="12.5703125" style="421"/>
    <col min="15882" max="15882" width="16.7109375" style="421" customWidth="1"/>
    <col min="15883" max="15883" width="22.85546875" style="421" customWidth="1"/>
    <col min="15884" max="16127" width="12.5703125" style="421"/>
    <col min="16128" max="16128" width="5" style="421" customWidth="1"/>
    <col min="16129" max="16129" width="2" style="421" customWidth="1"/>
    <col min="16130" max="16130" width="57.140625" style="421" customWidth="1"/>
    <col min="16131" max="16131" width="20.140625" style="421" customWidth="1"/>
    <col min="16132" max="16135" width="21.42578125" style="421" customWidth="1"/>
    <col min="16136" max="16136" width="16.7109375" style="421" customWidth="1"/>
    <col min="16137" max="16137" width="12.5703125" style="421"/>
    <col min="16138" max="16138" width="16.7109375" style="421" customWidth="1"/>
    <col min="16139" max="16139" width="22.85546875" style="421" customWidth="1"/>
    <col min="16140" max="16384" width="12.5703125" style="421"/>
  </cols>
  <sheetData>
    <row r="1" spans="1:64" ht="15.75" customHeight="1">
      <c r="A1" s="1557" t="s">
        <v>598</v>
      </c>
      <c r="B1" s="1557"/>
      <c r="C1" s="1557"/>
      <c r="D1" s="419"/>
      <c r="E1" s="419"/>
      <c r="F1" s="419"/>
      <c r="G1" s="420"/>
      <c r="H1" s="420"/>
    </row>
    <row r="2" spans="1:64" ht="26.25" customHeight="1">
      <c r="A2" s="1558" t="s">
        <v>599</v>
      </c>
      <c r="B2" s="1558"/>
      <c r="C2" s="1558"/>
      <c r="D2" s="1558"/>
      <c r="E2" s="1558"/>
      <c r="F2" s="1558"/>
      <c r="G2" s="1558"/>
      <c r="H2" s="1558"/>
    </row>
    <row r="3" spans="1:64" ht="12" customHeight="1">
      <c r="A3" s="419"/>
      <c r="B3" s="419"/>
      <c r="C3" s="422"/>
      <c r="D3" s="423"/>
      <c r="E3" s="423"/>
      <c r="F3" s="423"/>
      <c r="G3" s="424"/>
      <c r="H3" s="424"/>
    </row>
    <row r="4" spans="1:64" ht="15" customHeight="1">
      <c r="A4" s="425"/>
      <c r="B4" s="425"/>
      <c r="C4" s="422"/>
      <c r="D4" s="423"/>
      <c r="E4" s="423"/>
      <c r="F4" s="423"/>
      <c r="G4" s="424"/>
      <c r="H4" s="426" t="s">
        <v>2</v>
      </c>
    </row>
    <row r="5" spans="1:64" ht="16.5" customHeight="1">
      <c r="A5" s="427"/>
      <c r="B5" s="420"/>
      <c r="C5" s="428"/>
      <c r="D5" s="1559" t="s">
        <v>562</v>
      </c>
      <c r="E5" s="1560"/>
      <c r="F5" s="1561"/>
      <c r="G5" s="1562" t="s">
        <v>563</v>
      </c>
      <c r="H5" s="1563"/>
    </row>
    <row r="6" spans="1:64" ht="15" customHeight="1">
      <c r="A6" s="429"/>
      <c r="B6" s="420"/>
      <c r="C6" s="430"/>
      <c r="D6" s="1564" t="s">
        <v>778</v>
      </c>
      <c r="E6" s="1565"/>
      <c r="F6" s="1566"/>
      <c r="G6" s="1543" t="s">
        <v>778</v>
      </c>
      <c r="H6" s="1545"/>
    </row>
    <row r="7" spans="1:64" ht="15.75">
      <c r="A7" s="429"/>
      <c r="B7" s="420"/>
      <c r="C7" s="431" t="s">
        <v>3</v>
      </c>
      <c r="D7" s="432"/>
      <c r="E7" s="433" t="s">
        <v>564</v>
      </c>
      <c r="F7" s="434"/>
      <c r="G7" s="435" t="s">
        <v>4</v>
      </c>
      <c r="H7" s="436" t="s">
        <v>4</v>
      </c>
    </row>
    <row r="8" spans="1:64" ht="14.25" customHeight="1">
      <c r="A8" s="429"/>
      <c r="B8" s="420"/>
      <c r="C8" s="437"/>
      <c r="D8" s="438"/>
      <c r="E8" s="439"/>
      <c r="F8" s="440" t="s">
        <v>564</v>
      </c>
      <c r="G8" s="441" t="s">
        <v>565</v>
      </c>
      <c r="H8" s="436" t="s">
        <v>566</v>
      </c>
    </row>
    <row r="9" spans="1:64" ht="14.25" customHeight="1">
      <c r="A9" s="429"/>
      <c r="B9" s="420"/>
      <c r="C9" s="442"/>
      <c r="D9" s="443" t="s">
        <v>567</v>
      </c>
      <c r="E9" s="444" t="s">
        <v>568</v>
      </c>
      <c r="F9" s="445" t="s">
        <v>569</v>
      </c>
      <c r="G9" s="441" t="s">
        <v>570</v>
      </c>
      <c r="H9" s="436" t="s">
        <v>571</v>
      </c>
    </row>
    <row r="10" spans="1:64" ht="14.25" customHeight="1">
      <c r="A10" s="446"/>
      <c r="B10" s="425"/>
      <c r="C10" s="447"/>
      <c r="D10" s="448"/>
      <c r="E10" s="449"/>
      <c r="F10" s="445" t="s">
        <v>572</v>
      </c>
      <c r="G10" s="450" t="s">
        <v>573</v>
      </c>
      <c r="H10" s="451"/>
    </row>
    <row r="11" spans="1:64" ht="9.9499999999999993" customHeight="1">
      <c r="A11" s="1567" t="s">
        <v>439</v>
      </c>
      <c r="B11" s="1568"/>
      <c r="C11" s="1569"/>
      <c r="D11" s="1143">
        <v>2</v>
      </c>
      <c r="E11" s="1144">
        <v>3</v>
      </c>
      <c r="F11" s="1144">
        <v>4</v>
      </c>
      <c r="G11" s="1149">
        <v>5</v>
      </c>
      <c r="H11" s="1150">
        <v>6</v>
      </c>
    </row>
    <row r="12" spans="1:64" ht="15.75" customHeight="1">
      <c r="A12" s="427"/>
      <c r="B12" s="452"/>
      <c r="C12" s="1142" t="s">
        <v>4</v>
      </c>
      <c r="D12" s="1146" t="s">
        <v>4</v>
      </c>
      <c r="E12" s="1148" t="s">
        <v>124</v>
      </c>
      <c r="F12" s="1146"/>
      <c r="G12" s="1151" t="s">
        <v>4</v>
      </c>
      <c r="H12" s="1152" t="s">
        <v>124</v>
      </c>
    </row>
    <row r="13" spans="1:64" ht="15.75">
      <c r="A13" s="1554" t="s">
        <v>40</v>
      </c>
      <c r="B13" s="1555"/>
      <c r="C13" s="1555"/>
      <c r="D13" s="1147">
        <v>317603156.54000002</v>
      </c>
      <c r="E13" s="755">
        <v>82033119.970000014</v>
      </c>
      <c r="F13" s="1147">
        <v>2746.48</v>
      </c>
      <c r="G13" s="1153">
        <v>81320861.960000008</v>
      </c>
      <c r="H13" s="756">
        <v>712258.01</v>
      </c>
    </row>
    <row r="14" spans="1:64" s="453" customFormat="1" ht="24" customHeight="1">
      <c r="A14" s="690" t="s">
        <v>350</v>
      </c>
      <c r="B14" s="691" t="s">
        <v>47</v>
      </c>
      <c r="C14" s="460" t="s">
        <v>351</v>
      </c>
      <c r="D14" s="757">
        <v>222034854.08999997</v>
      </c>
      <c r="E14" s="1145">
        <v>81976112.290000007</v>
      </c>
      <c r="F14" s="757">
        <v>0</v>
      </c>
      <c r="G14" s="757">
        <v>81263865.450000003</v>
      </c>
      <c r="H14" s="758">
        <v>712246.84</v>
      </c>
      <c r="I14" s="421"/>
      <c r="J14" s="421"/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  <c r="AD14" s="421"/>
      <c r="AE14" s="421"/>
      <c r="AF14" s="421"/>
      <c r="AG14" s="421"/>
      <c r="AH14" s="421"/>
      <c r="AI14" s="421"/>
      <c r="AJ14" s="421"/>
      <c r="AK14" s="421"/>
      <c r="AL14" s="421"/>
      <c r="AM14" s="421"/>
      <c r="AN14" s="421"/>
      <c r="AO14" s="421"/>
      <c r="AP14" s="421"/>
      <c r="AQ14" s="421"/>
      <c r="AR14" s="421"/>
      <c r="AS14" s="421"/>
      <c r="AT14" s="421"/>
      <c r="AU14" s="421"/>
      <c r="AV14" s="421"/>
      <c r="AW14" s="421"/>
      <c r="AX14" s="421"/>
      <c r="AY14" s="421"/>
      <c r="AZ14" s="421"/>
      <c r="BA14" s="421"/>
      <c r="BB14" s="421"/>
      <c r="BC14" s="421"/>
      <c r="BD14" s="421"/>
      <c r="BE14" s="421"/>
      <c r="BF14" s="421"/>
      <c r="BG14" s="421"/>
      <c r="BH14" s="421"/>
      <c r="BI14" s="421"/>
      <c r="BJ14" s="421"/>
      <c r="BK14" s="421"/>
      <c r="BL14" s="421"/>
    </row>
    <row r="15" spans="1:64" s="453" customFormat="1" ht="24" hidden="1" customHeight="1">
      <c r="A15" s="690" t="s">
        <v>352</v>
      </c>
      <c r="B15" s="691" t="s">
        <v>47</v>
      </c>
      <c r="C15" s="460" t="s">
        <v>353</v>
      </c>
      <c r="D15" s="757">
        <v>0</v>
      </c>
      <c r="E15" s="1145">
        <v>0</v>
      </c>
      <c r="F15" s="757">
        <v>0</v>
      </c>
      <c r="G15" s="759">
        <v>0</v>
      </c>
      <c r="H15" s="758">
        <v>0</v>
      </c>
      <c r="I15" s="421"/>
      <c r="J15" s="421"/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  <c r="AD15" s="421"/>
      <c r="AE15" s="421"/>
      <c r="AF15" s="421"/>
      <c r="AG15" s="421"/>
      <c r="AH15" s="421"/>
      <c r="AI15" s="421"/>
      <c r="AJ15" s="421"/>
      <c r="AK15" s="421"/>
      <c r="AL15" s="421"/>
      <c r="AM15" s="421"/>
      <c r="AN15" s="421"/>
      <c r="AO15" s="421"/>
      <c r="AP15" s="421"/>
      <c r="AQ15" s="421"/>
      <c r="AR15" s="421"/>
      <c r="AS15" s="421"/>
      <c r="AT15" s="421"/>
      <c r="AU15" s="421"/>
      <c r="AV15" s="421"/>
      <c r="AW15" s="421"/>
      <c r="AX15" s="421"/>
      <c r="AY15" s="421"/>
      <c r="AZ15" s="421"/>
      <c r="BA15" s="421"/>
      <c r="BB15" s="421"/>
      <c r="BC15" s="421"/>
      <c r="BD15" s="421"/>
      <c r="BE15" s="421"/>
      <c r="BF15" s="421"/>
      <c r="BG15" s="421"/>
      <c r="BH15" s="421"/>
      <c r="BI15" s="421"/>
      <c r="BJ15" s="421"/>
      <c r="BK15" s="421"/>
      <c r="BL15" s="421"/>
    </row>
    <row r="16" spans="1:64" s="453" customFormat="1" ht="24" customHeight="1">
      <c r="A16" s="690" t="s">
        <v>354</v>
      </c>
      <c r="B16" s="691" t="s">
        <v>47</v>
      </c>
      <c r="C16" s="460" t="s">
        <v>355</v>
      </c>
      <c r="D16" s="757">
        <v>494624.94000000006</v>
      </c>
      <c r="E16" s="1145">
        <v>0</v>
      </c>
      <c r="F16" s="757">
        <v>0</v>
      </c>
      <c r="G16" s="759">
        <v>0</v>
      </c>
      <c r="H16" s="758">
        <v>0</v>
      </c>
      <c r="I16" s="421"/>
      <c r="J16" s="421"/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  <c r="AD16" s="421"/>
      <c r="AE16" s="421"/>
      <c r="AF16" s="421"/>
      <c r="AG16" s="421"/>
      <c r="AH16" s="421"/>
      <c r="AI16" s="421"/>
      <c r="AJ16" s="421"/>
      <c r="AK16" s="421"/>
      <c r="AL16" s="421"/>
      <c r="AM16" s="421"/>
      <c r="AN16" s="421"/>
      <c r="AO16" s="421"/>
      <c r="AP16" s="421"/>
      <c r="AQ16" s="421"/>
      <c r="AR16" s="421"/>
      <c r="AS16" s="421"/>
      <c r="AT16" s="421"/>
      <c r="AU16" s="421"/>
      <c r="AV16" s="421"/>
      <c r="AW16" s="421"/>
      <c r="AX16" s="421"/>
      <c r="AY16" s="421"/>
      <c r="AZ16" s="421"/>
      <c r="BA16" s="421"/>
      <c r="BB16" s="421"/>
      <c r="BC16" s="421"/>
      <c r="BD16" s="421"/>
      <c r="BE16" s="421"/>
      <c r="BF16" s="421"/>
      <c r="BG16" s="421"/>
      <c r="BH16" s="421"/>
      <c r="BI16" s="421"/>
      <c r="BJ16" s="421"/>
      <c r="BK16" s="421"/>
      <c r="BL16" s="421"/>
    </row>
    <row r="17" spans="1:64" s="811" customFormat="1" ht="37.5" hidden="1" customHeight="1">
      <c r="A17" s="799" t="s">
        <v>360</v>
      </c>
      <c r="B17" s="796" t="s">
        <v>47</v>
      </c>
      <c r="C17" s="1139" t="s">
        <v>722</v>
      </c>
      <c r="D17" s="757">
        <v>0</v>
      </c>
      <c r="E17" s="1145">
        <v>0</v>
      </c>
      <c r="F17" s="757">
        <v>0</v>
      </c>
      <c r="G17" s="759">
        <v>0</v>
      </c>
      <c r="H17" s="758">
        <v>0</v>
      </c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810"/>
      <c r="AF17" s="810"/>
      <c r="AG17" s="810"/>
      <c r="AH17" s="810"/>
      <c r="AI17" s="810"/>
      <c r="AJ17" s="810"/>
      <c r="AK17" s="810"/>
      <c r="AL17" s="810"/>
      <c r="AM17" s="810"/>
      <c r="AN17" s="810"/>
      <c r="AO17" s="810"/>
      <c r="AP17" s="810"/>
      <c r="AQ17" s="810"/>
      <c r="AR17" s="810"/>
      <c r="AS17" s="810"/>
      <c r="AT17" s="810"/>
      <c r="AU17" s="810"/>
      <c r="AV17" s="810"/>
      <c r="AW17" s="810"/>
      <c r="AX17" s="810"/>
      <c r="AY17" s="810"/>
      <c r="AZ17" s="810"/>
      <c r="BA17" s="810"/>
      <c r="BB17" s="810"/>
      <c r="BC17" s="810"/>
      <c r="BD17" s="810"/>
      <c r="BE17" s="810"/>
      <c r="BF17" s="810"/>
      <c r="BG17" s="810"/>
      <c r="BH17" s="810"/>
      <c r="BI17" s="810"/>
      <c r="BJ17" s="810"/>
      <c r="BK17" s="810"/>
      <c r="BL17" s="810"/>
    </row>
    <row r="18" spans="1:64" s="453" customFormat="1" ht="24" customHeight="1">
      <c r="A18" s="690" t="s">
        <v>363</v>
      </c>
      <c r="B18" s="691" t="s">
        <v>47</v>
      </c>
      <c r="C18" s="460" t="s">
        <v>364</v>
      </c>
      <c r="D18" s="757">
        <v>1193295.0999999996</v>
      </c>
      <c r="E18" s="1145">
        <v>0</v>
      </c>
      <c r="F18" s="757">
        <v>0</v>
      </c>
      <c r="G18" s="759">
        <v>0</v>
      </c>
      <c r="H18" s="758">
        <v>0</v>
      </c>
      <c r="I18" s="421"/>
      <c r="J18" s="421"/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421"/>
      <c r="AN18" s="421"/>
      <c r="AO18" s="421"/>
      <c r="AP18" s="421"/>
      <c r="AQ18" s="421"/>
      <c r="AR18" s="421"/>
      <c r="AS18" s="421"/>
      <c r="AT18" s="421"/>
      <c r="AU18" s="421"/>
      <c r="AV18" s="421"/>
      <c r="AW18" s="421"/>
      <c r="AX18" s="421"/>
      <c r="AY18" s="421"/>
      <c r="AZ18" s="421"/>
      <c r="BA18" s="421"/>
      <c r="BB18" s="421"/>
      <c r="BC18" s="421"/>
      <c r="BD18" s="421"/>
      <c r="BE18" s="421"/>
      <c r="BF18" s="421"/>
      <c r="BG18" s="421"/>
      <c r="BH18" s="421"/>
      <c r="BI18" s="421"/>
      <c r="BJ18" s="421"/>
      <c r="BK18" s="421"/>
      <c r="BL18" s="421"/>
    </row>
    <row r="19" spans="1:64" s="811" customFormat="1" ht="24" customHeight="1">
      <c r="A19" s="690" t="s">
        <v>365</v>
      </c>
      <c r="B19" s="691" t="s">
        <v>47</v>
      </c>
      <c r="C19" s="460" t="s">
        <v>366</v>
      </c>
      <c r="D19" s="757">
        <v>933345.96</v>
      </c>
      <c r="E19" s="1145">
        <v>0</v>
      </c>
      <c r="F19" s="757">
        <v>0</v>
      </c>
      <c r="G19" s="759">
        <v>0</v>
      </c>
      <c r="H19" s="758">
        <v>0</v>
      </c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810"/>
      <c r="AF19" s="810"/>
      <c r="AG19" s="810"/>
      <c r="AH19" s="810"/>
      <c r="AI19" s="810"/>
      <c r="AJ19" s="810"/>
      <c r="AK19" s="810"/>
      <c r="AL19" s="810"/>
      <c r="AM19" s="810"/>
      <c r="AN19" s="810"/>
      <c r="AO19" s="810"/>
      <c r="AP19" s="810"/>
      <c r="AQ19" s="810"/>
      <c r="AR19" s="810"/>
      <c r="AS19" s="810"/>
      <c r="AT19" s="810"/>
      <c r="AU19" s="810"/>
      <c r="AV19" s="810"/>
      <c r="AW19" s="810"/>
      <c r="AX19" s="810"/>
      <c r="AY19" s="810"/>
      <c r="AZ19" s="810"/>
      <c r="BA19" s="810"/>
      <c r="BB19" s="810"/>
      <c r="BC19" s="810"/>
      <c r="BD19" s="810"/>
      <c r="BE19" s="810"/>
      <c r="BF19" s="810"/>
      <c r="BG19" s="810"/>
      <c r="BH19" s="810"/>
      <c r="BI19" s="810"/>
      <c r="BJ19" s="810"/>
      <c r="BK19" s="810"/>
      <c r="BL19" s="810"/>
    </row>
    <row r="20" spans="1:64" s="453" customFormat="1" ht="24" customHeight="1">
      <c r="A20" s="690" t="s">
        <v>367</v>
      </c>
      <c r="B20" s="691" t="s">
        <v>47</v>
      </c>
      <c r="C20" s="460" t="s">
        <v>368</v>
      </c>
      <c r="D20" s="757">
        <v>6061785.3500000015</v>
      </c>
      <c r="E20" s="1145">
        <v>0</v>
      </c>
      <c r="F20" s="757">
        <v>0</v>
      </c>
      <c r="G20" s="759">
        <v>0</v>
      </c>
      <c r="H20" s="758">
        <v>0</v>
      </c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  <c r="AD20" s="421"/>
      <c r="AE20" s="421"/>
      <c r="AF20" s="421"/>
      <c r="AG20" s="421"/>
      <c r="AH20" s="421"/>
      <c r="AI20" s="421"/>
      <c r="AJ20" s="421"/>
      <c r="AK20" s="421"/>
      <c r="AL20" s="421"/>
      <c r="AM20" s="421"/>
      <c r="AN20" s="421"/>
      <c r="AO20" s="421"/>
      <c r="AP20" s="421"/>
      <c r="AQ20" s="421"/>
      <c r="AR20" s="421"/>
      <c r="AS20" s="421"/>
      <c r="AT20" s="421"/>
      <c r="AU20" s="421"/>
      <c r="AV20" s="421"/>
      <c r="AW20" s="421"/>
      <c r="AX20" s="421"/>
      <c r="AY20" s="421"/>
      <c r="AZ20" s="421"/>
      <c r="BA20" s="421"/>
      <c r="BB20" s="421"/>
      <c r="BC20" s="421"/>
      <c r="BD20" s="421"/>
      <c r="BE20" s="421"/>
      <c r="BF20" s="421"/>
      <c r="BG20" s="421"/>
      <c r="BH20" s="421"/>
      <c r="BI20" s="421"/>
      <c r="BJ20" s="421"/>
      <c r="BK20" s="421"/>
      <c r="BL20" s="421"/>
    </row>
    <row r="21" spans="1:64" s="455" customFormat="1" ht="24" customHeight="1">
      <c r="A21" s="692" t="s">
        <v>369</v>
      </c>
      <c r="B21" s="693" t="s">
        <v>47</v>
      </c>
      <c r="C21" s="1140" t="s">
        <v>132</v>
      </c>
      <c r="D21" s="757">
        <v>108141.66</v>
      </c>
      <c r="E21" s="1145">
        <v>0</v>
      </c>
      <c r="F21" s="757">
        <v>0</v>
      </c>
      <c r="G21" s="760">
        <v>0</v>
      </c>
      <c r="H21" s="758">
        <v>0</v>
      </c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  <c r="V21" s="454"/>
      <c r="W21" s="454"/>
      <c r="X21" s="454"/>
      <c r="Y21" s="454"/>
      <c r="Z21" s="454"/>
      <c r="AA21" s="454"/>
      <c r="AB21" s="454"/>
      <c r="AC21" s="454"/>
      <c r="AD21" s="454"/>
      <c r="AE21" s="454"/>
      <c r="AF21" s="454"/>
      <c r="AG21" s="454"/>
      <c r="AH21" s="454"/>
      <c r="AI21" s="454"/>
      <c r="AJ21" s="454"/>
      <c r="AK21" s="454"/>
      <c r="AL21" s="454"/>
      <c r="AM21" s="454"/>
      <c r="AN21" s="454"/>
      <c r="AO21" s="454"/>
      <c r="AP21" s="454"/>
      <c r="AQ21" s="454"/>
      <c r="AR21" s="454"/>
      <c r="AS21" s="454"/>
      <c r="AT21" s="454"/>
      <c r="AU21" s="454"/>
      <c r="AV21" s="454"/>
      <c r="AW21" s="454"/>
      <c r="AX21" s="454"/>
      <c r="AY21" s="454"/>
      <c r="AZ21" s="454"/>
      <c r="BA21" s="454"/>
      <c r="BB21" s="454"/>
      <c r="BC21" s="454"/>
      <c r="BD21" s="454"/>
      <c r="BE21" s="454"/>
      <c r="BF21" s="454"/>
      <c r="BG21" s="454"/>
      <c r="BH21" s="454"/>
      <c r="BI21" s="454"/>
      <c r="BJ21" s="454"/>
      <c r="BK21" s="454"/>
      <c r="BL21" s="454"/>
    </row>
    <row r="22" spans="1:64" s="455" customFormat="1" ht="24" customHeight="1">
      <c r="A22" s="692" t="s">
        <v>370</v>
      </c>
      <c r="B22" s="694" t="s">
        <v>47</v>
      </c>
      <c r="C22" s="1140" t="s">
        <v>371</v>
      </c>
      <c r="D22" s="757">
        <v>8384039.3100000005</v>
      </c>
      <c r="E22" s="1145">
        <v>0</v>
      </c>
      <c r="F22" s="757">
        <v>0</v>
      </c>
      <c r="G22" s="760">
        <v>0</v>
      </c>
      <c r="H22" s="758">
        <v>0</v>
      </c>
      <c r="I22" s="454"/>
      <c r="J22" s="454"/>
      <c r="K22" s="454"/>
      <c r="L22" s="454"/>
      <c r="M22" s="454"/>
      <c r="N22" s="454"/>
      <c r="O22" s="454"/>
      <c r="P22" s="454"/>
      <c r="Q22" s="454"/>
      <c r="R22" s="454"/>
      <c r="S22" s="454"/>
      <c r="T22" s="454"/>
      <c r="U22" s="454"/>
      <c r="V22" s="454"/>
      <c r="W22" s="454"/>
      <c r="X22" s="454"/>
      <c r="Y22" s="454"/>
      <c r="Z22" s="454"/>
      <c r="AA22" s="454"/>
      <c r="AB22" s="454"/>
      <c r="AC22" s="454"/>
      <c r="AD22" s="454"/>
      <c r="AE22" s="454"/>
      <c r="AF22" s="454"/>
      <c r="AG22" s="454"/>
      <c r="AH22" s="454"/>
      <c r="AI22" s="454"/>
      <c r="AJ22" s="454"/>
      <c r="AK22" s="454"/>
      <c r="AL22" s="454"/>
      <c r="AM22" s="454"/>
      <c r="AN22" s="454"/>
      <c r="AO22" s="454"/>
      <c r="AP22" s="454"/>
      <c r="AQ22" s="454"/>
      <c r="AR22" s="454"/>
      <c r="AS22" s="454"/>
      <c r="AT22" s="454"/>
      <c r="AU22" s="454"/>
      <c r="AV22" s="454"/>
      <c r="AW22" s="454"/>
      <c r="AX22" s="454"/>
      <c r="AY22" s="454"/>
      <c r="AZ22" s="454"/>
      <c r="BA22" s="454"/>
      <c r="BB22" s="454"/>
      <c r="BC22" s="454"/>
      <c r="BD22" s="454"/>
      <c r="BE22" s="454"/>
      <c r="BF22" s="454"/>
      <c r="BG22" s="454"/>
      <c r="BH22" s="454"/>
      <c r="BI22" s="454"/>
      <c r="BJ22" s="454"/>
      <c r="BK22" s="454"/>
      <c r="BL22" s="454"/>
    </row>
    <row r="23" spans="1:64" s="455" customFormat="1" ht="24" customHeight="1">
      <c r="A23" s="692" t="s">
        <v>372</v>
      </c>
      <c r="B23" s="694" t="s">
        <v>47</v>
      </c>
      <c r="C23" s="1140" t="s">
        <v>373</v>
      </c>
      <c r="D23" s="757">
        <v>986465.53999999992</v>
      </c>
      <c r="E23" s="1145">
        <v>1097</v>
      </c>
      <c r="F23" s="757">
        <v>0</v>
      </c>
      <c r="G23" s="760">
        <v>1097</v>
      </c>
      <c r="H23" s="758">
        <v>0</v>
      </c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/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/>
      <c r="AS23" s="454"/>
      <c r="AT23" s="454"/>
      <c r="AU23" s="454"/>
      <c r="AV23" s="454"/>
      <c r="AW23" s="454"/>
      <c r="AX23" s="454"/>
      <c r="AY23" s="454"/>
      <c r="AZ23" s="454"/>
      <c r="BA23" s="454"/>
      <c r="BB23" s="454"/>
      <c r="BC23" s="454"/>
      <c r="BD23" s="454"/>
      <c r="BE23" s="454"/>
      <c r="BF23" s="454"/>
      <c r="BG23" s="454"/>
      <c r="BH23" s="454"/>
      <c r="BI23" s="454"/>
      <c r="BJ23" s="454"/>
      <c r="BK23" s="454"/>
      <c r="BL23" s="454"/>
    </row>
    <row r="24" spans="1:64" s="454" customFormat="1" ht="24" hidden="1" customHeight="1">
      <c r="A24" s="692" t="s">
        <v>374</v>
      </c>
      <c r="B24" s="694" t="s">
        <v>47</v>
      </c>
      <c r="C24" s="1140" t="s">
        <v>375</v>
      </c>
      <c r="D24" s="757">
        <v>0</v>
      </c>
      <c r="E24" s="1145">
        <v>0</v>
      </c>
      <c r="F24" s="757">
        <v>0</v>
      </c>
      <c r="G24" s="760">
        <v>0</v>
      </c>
      <c r="H24" s="758">
        <v>0</v>
      </c>
    </row>
    <row r="25" spans="1:64" s="455" customFormat="1" ht="24" customHeight="1">
      <c r="A25" s="692" t="s">
        <v>377</v>
      </c>
      <c r="B25" s="694" t="s">
        <v>47</v>
      </c>
      <c r="C25" s="1140" t="s">
        <v>83</v>
      </c>
      <c r="D25" s="757">
        <v>31927921.589999977</v>
      </c>
      <c r="E25" s="1145">
        <v>4805.25</v>
      </c>
      <c r="F25" s="757">
        <v>299.48</v>
      </c>
      <c r="G25" s="760">
        <v>4794.08</v>
      </c>
      <c r="H25" s="758">
        <v>11.17</v>
      </c>
      <c r="I25" s="454"/>
      <c r="J25" s="454"/>
      <c r="K25" s="454"/>
      <c r="L25" s="454"/>
      <c r="M25" s="454"/>
      <c r="N25" s="454"/>
      <c r="O25" s="454"/>
      <c r="P25" s="454"/>
      <c r="Q25" s="454"/>
      <c r="R25" s="454"/>
      <c r="S25" s="454"/>
      <c r="T25" s="454"/>
      <c r="U25" s="454"/>
      <c r="V25" s="454"/>
      <c r="W25" s="454"/>
      <c r="X25" s="454"/>
      <c r="Y25" s="454"/>
      <c r="Z25" s="454"/>
      <c r="AA25" s="454"/>
      <c r="AB25" s="454"/>
      <c r="AC25" s="454"/>
      <c r="AD25" s="454"/>
      <c r="AE25" s="454"/>
      <c r="AF25" s="454"/>
      <c r="AG25" s="454"/>
      <c r="AH25" s="454"/>
      <c r="AI25" s="454"/>
      <c r="AJ25" s="454"/>
      <c r="AK25" s="454"/>
      <c r="AL25" s="454"/>
      <c r="AM25" s="454"/>
      <c r="AN25" s="454"/>
      <c r="AO25" s="454"/>
      <c r="AP25" s="454"/>
      <c r="AQ25" s="454"/>
      <c r="AR25" s="454"/>
      <c r="AS25" s="454"/>
      <c r="AT25" s="454"/>
      <c r="AU25" s="454"/>
      <c r="AV25" s="454"/>
      <c r="AW25" s="454"/>
      <c r="AX25" s="454"/>
      <c r="AY25" s="454"/>
      <c r="AZ25" s="454"/>
      <c r="BA25" s="454"/>
      <c r="BB25" s="454"/>
      <c r="BC25" s="454"/>
      <c r="BD25" s="454"/>
      <c r="BE25" s="454"/>
      <c r="BF25" s="454"/>
      <c r="BG25" s="454"/>
      <c r="BH25" s="454"/>
      <c r="BI25" s="454"/>
      <c r="BJ25" s="454"/>
      <c r="BK25" s="454"/>
      <c r="BL25" s="454"/>
    </row>
    <row r="26" spans="1:64" s="456" customFormat="1" ht="24" customHeight="1">
      <c r="A26" s="692" t="s">
        <v>383</v>
      </c>
      <c r="B26" s="694" t="s">
        <v>47</v>
      </c>
      <c r="C26" s="1140" t="s">
        <v>113</v>
      </c>
      <c r="D26" s="757">
        <v>114887.85</v>
      </c>
      <c r="E26" s="1145">
        <v>0</v>
      </c>
      <c r="F26" s="757">
        <v>0</v>
      </c>
      <c r="G26" s="760">
        <v>0</v>
      </c>
      <c r="H26" s="758">
        <v>0</v>
      </c>
      <c r="I26" s="454"/>
      <c r="J26" s="454"/>
      <c r="K26" s="454"/>
      <c r="L26" s="454"/>
      <c r="M26" s="454"/>
      <c r="N26" s="454"/>
      <c r="O26" s="454"/>
      <c r="P26" s="454"/>
      <c r="Q26" s="454"/>
      <c r="R26" s="454"/>
      <c r="S26" s="454"/>
      <c r="T26" s="454"/>
      <c r="U26" s="454"/>
      <c r="V26" s="454"/>
      <c r="W26" s="454"/>
      <c r="X26" s="454"/>
      <c r="Y26" s="454"/>
      <c r="Z26" s="454"/>
      <c r="AA26" s="454"/>
      <c r="AB26" s="454"/>
      <c r="AC26" s="454"/>
      <c r="AD26" s="454"/>
      <c r="AE26" s="454"/>
      <c r="AF26" s="454"/>
      <c r="AG26" s="454"/>
      <c r="AH26" s="454"/>
      <c r="AI26" s="454"/>
      <c r="AJ26" s="454"/>
      <c r="AK26" s="454"/>
      <c r="AL26" s="454"/>
      <c r="AM26" s="454"/>
      <c r="AN26" s="454"/>
      <c r="AO26" s="454"/>
      <c r="AP26" s="454"/>
      <c r="AQ26" s="454"/>
      <c r="AR26" s="454"/>
      <c r="AS26" s="454"/>
      <c r="AT26" s="454"/>
      <c r="AU26" s="454"/>
      <c r="AV26" s="454"/>
      <c r="AW26" s="454"/>
      <c r="AX26" s="454"/>
      <c r="AY26" s="454"/>
      <c r="AZ26" s="454"/>
      <c r="BA26" s="454"/>
      <c r="BB26" s="454"/>
      <c r="BC26" s="454"/>
      <c r="BD26" s="454"/>
      <c r="BE26" s="454"/>
      <c r="BF26" s="454"/>
      <c r="BG26" s="454"/>
      <c r="BH26" s="454"/>
      <c r="BI26" s="454"/>
      <c r="BJ26" s="454"/>
      <c r="BK26" s="454"/>
      <c r="BL26" s="454"/>
    </row>
    <row r="27" spans="1:64" s="457" customFormat="1" ht="24" customHeight="1">
      <c r="A27" s="692" t="s">
        <v>387</v>
      </c>
      <c r="B27" s="694" t="s">
        <v>47</v>
      </c>
      <c r="C27" s="1140" t="s">
        <v>579</v>
      </c>
      <c r="D27" s="757">
        <v>8620898.2800000031</v>
      </c>
      <c r="E27" s="1145">
        <v>2447</v>
      </c>
      <c r="F27" s="757">
        <v>2447</v>
      </c>
      <c r="G27" s="760">
        <v>2447</v>
      </c>
      <c r="H27" s="758">
        <v>0</v>
      </c>
      <c r="I27" s="454"/>
      <c r="J27" s="454"/>
      <c r="K27" s="454"/>
      <c r="L27" s="454"/>
      <c r="M27" s="454"/>
      <c r="N27" s="454"/>
      <c r="O27" s="454"/>
      <c r="P27" s="454"/>
      <c r="Q27" s="454"/>
      <c r="R27" s="454"/>
      <c r="S27" s="454"/>
      <c r="T27" s="454"/>
      <c r="U27" s="454"/>
      <c r="V27" s="454"/>
      <c r="W27" s="454"/>
      <c r="X27" s="454"/>
      <c r="Y27" s="454"/>
      <c r="Z27" s="454"/>
      <c r="AA27" s="454"/>
      <c r="AB27" s="454"/>
      <c r="AC27" s="454"/>
      <c r="AD27" s="454"/>
      <c r="AE27" s="454"/>
      <c r="AF27" s="454"/>
      <c r="AG27" s="454"/>
      <c r="AH27" s="454"/>
      <c r="AI27" s="454"/>
      <c r="AJ27" s="454"/>
      <c r="AK27" s="454"/>
      <c r="AL27" s="454"/>
      <c r="AM27" s="454"/>
      <c r="AN27" s="454"/>
      <c r="AO27" s="454"/>
      <c r="AP27" s="454"/>
      <c r="AQ27" s="454"/>
      <c r="AR27" s="454"/>
      <c r="AS27" s="454"/>
      <c r="AT27" s="454"/>
      <c r="AU27" s="454"/>
      <c r="AV27" s="454"/>
      <c r="AW27" s="454"/>
      <c r="AX27" s="454"/>
      <c r="AY27" s="454"/>
      <c r="AZ27" s="454"/>
      <c r="BA27" s="454"/>
      <c r="BB27" s="454"/>
      <c r="BC27" s="454"/>
      <c r="BD27" s="454"/>
      <c r="BE27" s="454"/>
      <c r="BF27" s="454"/>
      <c r="BG27" s="454"/>
      <c r="BH27" s="454"/>
      <c r="BI27" s="454"/>
      <c r="BJ27" s="454"/>
      <c r="BK27" s="454"/>
      <c r="BL27" s="454"/>
    </row>
    <row r="28" spans="1:64" s="457" customFormat="1" ht="24" customHeight="1">
      <c r="A28" s="692" t="s">
        <v>390</v>
      </c>
      <c r="B28" s="694" t="s">
        <v>47</v>
      </c>
      <c r="C28" s="1140" t="s">
        <v>391</v>
      </c>
      <c r="D28" s="757">
        <v>936.82999999999993</v>
      </c>
      <c r="E28" s="1145">
        <v>0</v>
      </c>
      <c r="F28" s="757">
        <v>0</v>
      </c>
      <c r="G28" s="760">
        <v>0</v>
      </c>
      <c r="H28" s="758">
        <v>0</v>
      </c>
      <c r="I28" s="454"/>
      <c r="J28" s="454"/>
      <c r="K28" s="454"/>
      <c r="L28" s="454"/>
      <c r="M28" s="454"/>
      <c r="N28" s="454"/>
      <c r="O28" s="454"/>
      <c r="P28" s="454"/>
      <c r="Q28" s="454"/>
      <c r="R28" s="454"/>
      <c r="S28" s="454"/>
      <c r="T28" s="454"/>
      <c r="U28" s="454"/>
      <c r="V28" s="454"/>
      <c r="W28" s="454"/>
      <c r="X28" s="454"/>
      <c r="Y28" s="454"/>
      <c r="Z28" s="454"/>
      <c r="AA28" s="454"/>
      <c r="AB28" s="454"/>
      <c r="AC28" s="454"/>
      <c r="AD28" s="454"/>
      <c r="AE28" s="454"/>
      <c r="AF28" s="454"/>
      <c r="AG28" s="454"/>
      <c r="AH28" s="454"/>
      <c r="AI28" s="454"/>
      <c r="AJ28" s="454"/>
      <c r="AK28" s="454"/>
      <c r="AL28" s="454"/>
      <c r="AM28" s="454"/>
      <c r="AN28" s="454"/>
      <c r="AO28" s="454"/>
      <c r="AP28" s="454"/>
      <c r="AQ28" s="454"/>
      <c r="AR28" s="454"/>
      <c r="AS28" s="454"/>
      <c r="AT28" s="454"/>
      <c r="AU28" s="454"/>
      <c r="AV28" s="454"/>
      <c r="AW28" s="454"/>
      <c r="AX28" s="454"/>
      <c r="AY28" s="454"/>
      <c r="AZ28" s="454"/>
      <c r="BA28" s="454"/>
      <c r="BB28" s="454"/>
      <c r="BC28" s="454"/>
      <c r="BD28" s="454"/>
      <c r="BE28" s="454"/>
      <c r="BF28" s="454"/>
      <c r="BG28" s="454"/>
      <c r="BH28" s="454"/>
      <c r="BI28" s="454"/>
      <c r="BJ28" s="454"/>
      <c r="BK28" s="454"/>
      <c r="BL28" s="454"/>
    </row>
    <row r="29" spans="1:64" s="458" customFormat="1" ht="24" hidden="1" customHeight="1">
      <c r="A29" s="690" t="s">
        <v>400</v>
      </c>
      <c r="B29" s="691" t="s">
        <v>47</v>
      </c>
      <c r="C29" s="460" t="s">
        <v>401</v>
      </c>
      <c r="D29" s="757">
        <v>0</v>
      </c>
      <c r="E29" s="1145">
        <v>0</v>
      </c>
      <c r="F29" s="757">
        <v>0</v>
      </c>
      <c r="G29" s="759">
        <v>0</v>
      </c>
      <c r="H29" s="758">
        <v>0</v>
      </c>
      <c r="I29" s="421"/>
      <c r="J29" s="421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  <c r="AD29" s="421"/>
      <c r="AE29" s="421"/>
      <c r="AF29" s="421"/>
      <c r="AG29" s="421"/>
      <c r="AH29" s="421"/>
      <c r="AI29" s="421"/>
      <c r="AJ29" s="421"/>
      <c r="AK29" s="421"/>
      <c r="AL29" s="421"/>
      <c r="AM29" s="421"/>
      <c r="AN29" s="421"/>
      <c r="AO29" s="421"/>
      <c r="AP29" s="421"/>
      <c r="AQ29" s="421"/>
      <c r="AR29" s="421"/>
      <c r="AS29" s="421"/>
      <c r="AT29" s="421"/>
      <c r="AU29" s="421"/>
      <c r="AV29" s="421"/>
      <c r="AW29" s="421"/>
      <c r="AX29" s="421"/>
      <c r="AY29" s="421"/>
      <c r="AZ29" s="421"/>
      <c r="BA29" s="421"/>
      <c r="BB29" s="421"/>
      <c r="BC29" s="421"/>
      <c r="BD29" s="421"/>
      <c r="BE29" s="421"/>
      <c r="BF29" s="421"/>
      <c r="BG29" s="421"/>
      <c r="BH29" s="421"/>
      <c r="BI29" s="421"/>
      <c r="BJ29" s="421"/>
      <c r="BK29" s="421"/>
      <c r="BL29" s="421"/>
    </row>
    <row r="30" spans="1:64" s="458" customFormat="1" ht="24" customHeight="1">
      <c r="A30" s="690" t="s">
        <v>402</v>
      </c>
      <c r="B30" s="691" t="s">
        <v>47</v>
      </c>
      <c r="C30" s="460" t="s">
        <v>115</v>
      </c>
      <c r="D30" s="757">
        <v>4256095.38</v>
      </c>
      <c r="E30" s="1145">
        <v>0</v>
      </c>
      <c r="F30" s="757">
        <v>0</v>
      </c>
      <c r="G30" s="759">
        <v>0</v>
      </c>
      <c r="H30" s="758">
        <v>0</v>
      </c>
      <c r="I30" s="421"/>
      <c r="J30" s="421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  <c r="AD30" s="421"/>
      <c r="AE30" s="421"/>
      <c r="AF30" s="421"/>
      <c r="AG30" s="421"/>
      <c r="AH30" s="421"/>
      <c r="AI30" s="421"/>
      <c r="AJ30" s="421"/>
      <c r="AK30" s="421"/>
      <c r="AL30" s="421"/>
      <c r="AM30" s="421"/>
      <c r="AN30" s="421"/>
      <c r="AO30" s="421"/>
      <c r="AP30" s="421"/>
      <c r="AQ30" s="421"/>
      <c r="AR30" s="421"/>
      <c r="AS30" s="421"/>
      <c r="AT30" s="421"/>
      <c r="AU30" s="421"/>
      <c r="AV30" s="421"/>
      <c r="AW30" s="421"/>
      <c r="AX30" s="421"/>
      <c r="AY30" s="421"/>
      <c r="AZ30" s="421"/>
      <c r="BA30" s="421"/>
      <c r="BB30" s="421"/>
      <c r="BC30" s="421"/>
      <c r="BD30" s="421"/>
      <c r="BE30" s="421"/>
      <c r="BF30" s="421"/>
      <c r="BG30" s="421"/>
      <c r="BH30" s="421"/>
      <c r="BI30" s="421"/>
      <c r="BJ30" s="421"/>
      <c r="BK30" s="421"/>
      <c r="BL30" s="421"/>
    </row>
    <row r="31" spans="1:64" s="459" customFormat="1" ht="24" customHeight="1">
      <c r="A31" s="690" t="s">
        <v>403</v>
      </c>
      <c r="B31" s="691" t="s">
        <v>47</v>
      </c>
      <c r="C31" s="460" t="s">
        <v>404</v>
      </c>
      <c r="D31" s="757">
        <v>25414801.369999979</v>
      </c>
      <c r="E31" s="1145">
        <v>48658.429999999993</v>
      </c>
      <c r="F31" s="757">
        <v>0</v>
      </c>
      <c r="G31" s="759">
        <v>48658.429999999993</v>
      </c>
      <c r="H31" s="758">
        <v>0</v>
      </c>
      <c r="I31" s="421"/>
      <c r="J31" s="421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  <c r="AD31" s="421"/>
      <c r="AE31" s="421"/>
      <c r="AF31" s="421"/>
      <c r="AG31" s="421"/>
      <c r="AH31" s="421"/>
      <c r="AI31" s="421"/>
      <c r="AJ31" s="421"/>
      <c r="AK31" s="421"/>
      <c r="AL31" s="421"/>
      <c r="AM31" s="421"/>
      <c r="AN31" s="421"/>
      <c r="AO31" s="421"/>
      <c r="AP31" s="421"/>
      <c r="AQ31" s="421"/>
      <c r="AR31" s="421"/>
      <c r="AS31" s="421"/>
      <c r="AT31" s="421"/>
      <c r="AU31" s="421"/>
      <c r="AV31" s="421"/>
      <c r="AW31" s="421"/>
      <c r="AX31" s="421"/>
      <c r="AY31" s="421"/>
      <c r="AZ31" s="421"/>
      <c r="BA31" s="421"/>
      <c r="BB31" s="421"/>
      <c r="BC31" s="421"/>
      <c r="BD31" s="421"/>
      <c r="BE31" s="421"/>
      <c r="BF31" s="421"/>
      <c r="BG31" s="421"/>
      <c r="BH31" s="421"/>
      <c r="BI31" s="421"/>
      <c r="BJ31" s="421"/>
      <c r="BK31" s="421"/>
      <c r="BL31" s="421"/>
    </row>
    <row r="32" spans="1:64" s="458" customFormat="1" ht="24" customHeight="1">
      <c r="A32" s="690" t="s">
        <v>405</v>
      </c>
      <c r="B32" s="691" t="s">
        <v>47</v>
      </c>
      <c r="C32" s="460" t="s">
        <v>406</v>
      </c>
      <c r="D32" s="757">
        <v>38593.68</v>
      </c>
      <c r="E32" s="1145">
        <v>0</v>
      </c>
      <c r="F32" s="757">
        <v>0</v>
      </c>
      <c r="G32" s="759">
        <v>0</v>
      </c>
      <c r="H32" s="758">
        <v>0</v>
      </c>
      <c r="I32" s="421"/>
      <c r="J32" s="421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  <c r="AD32" s="421"/>
      <c r="AE32" s="421"/>
      <c r="AF32" s="421"/>
      <c r="AG32" s="421"/>
      <c r="AH32" s="421"/>
      <c r="AI32" s="421"/>
      <c r="AJ32" s="421"/>
      <c r="AK32" s="421"/>
      <c r="AL32" s="421"/>
      <c r="AM32" s="421"/>
      <c r="AN32" s="421"/>
      <c r="AO32" s="421"/>
      <c r="AP32" s="421"/>
      <c r="AQ32" s="421"/>
      <c r="AR32" s="421"/>
      <c r="AS32" s="421"/>
      <c r="AT32" s="421"/>
      <c r="AU32" s="421"/>
      <c r="AV32" s="421"/>
      <c r="AW32" s="421"/>
      <c r="AX32" s="421"/>
      <c r="AY32" s="421"/>
      <c r="AZ32" s="421"/>
      <c r="BA32" s="421"/>
      <c r="BB32" s="421"/>
      <c r="BC32" s="421"/>
      <c r="BD32" s="421"/>
      <c r="BE32" s="421"/>
      <c r="BF32" s="421"/>
      <c r="BG32" s="421"/>
      <c r="BH32" s="421"/>
      <c r="BI32" s="421"/>
      <c r="BJ32" s="421"/>
      <c r="BK32" s="421"/>
      <c r="BL32" s="421"/>
    </row>
    <row r="33" spans="1:8" s="458" customFormat="1" ht="24" customHeight="1">
      <c r="A33" s="690" t="s">
        <v>407</v>
      </c>
      <c r="B33" s="691" t="s">
        <v>47</v>
      </c>
      <c r="C33" s="460" t="s">
        <v>582</v>
      </c>
      <c r="D33" s="757">
        <v>268726.25</v>
      </c>
      <c r="E33" s="1145">
        <v>0</v>
      </c>
      <c r="F33" s="757">
        <v>0</v>
      </c>
      <c r="G33" s="759">
        <v>0</v>
      </c>
      <c r="H33" s="758">
        <v>0</v>
      </c>
    </row>
    <row r="34" spans="1:8" s="453" customFormat="1" ht="24" customHeight="1">
      <c r="A34" s="690" t="s">
        <v>410</v>
      </c>
      <c r="B34" s="691" t="s">
        <v>47</v>
      </c>
      <c r="C34" s="460" t="s">
        <v>583</v>
      </c>
      <c r="D34" s="757">
        <v>998800</v>
      </c>
      <c r="E34" s="1145">
        <v>0</v>
      </c>
      <c r="F34" s="757">
        <v>0</v>
      </c>
      <c r="G34" s="759">
        <v>0</v>
      </c>
      <c r="H34" s="758">
        <v>0</v>
      </c>
    </row>
    <row r="35" spans="1:8" s="453" customFormat="1" ht="24" customHeight="1">
      <c r="A35" s="690" t="s">
        <v>426</v>
      </c>
      <c r="B35" s="691" t="s">
        <v>47</v>
      </c>
      <c r="C35" s="460" t="s">
        <v>178</v>
      </c>
      <c r="D35" s="757">
        <v>925154.63</v>
      </c>
      <c r="E35" s="1145">
        <v>0</v>
      </c>
      <c r="F35" s="757">
        <v>0</v>
      </c>
      <c r="G35" s="759">
        <v>0</v>
      </c>
      <c r="H35" s="758">
        <v>0</v>
      </c>
    </row>
    <row r="36" spans="1:8" s="453" customFormat="1" ht="24" customHeight="1">
      <c r="A36" s="690" t="s">
        <v>413</v>
      </c>
      <c r="B36" s="691" t="s">
        <v>47</v>
      </c>
      <c r="C36" s="460" t="s">
        <v>584</v>
      </c>
      <c r="D36" s="757">
        <v>3150455.4299999997</v>
      </c>
      <c r="E36" s="1145">
        <v>0</v>
      </c>
      <c r="F36" s="757">
        <v>0</v>
      </c>
      <c r="G36" s="759">
        <v>0</v>
      </c>
      <c r="H36" s="758">
        <v>0</v>
      </c>
    </row>
    <row r="37" spans="1:8" s="453" customFormat="1" ht="24" customHeight="1">
      <c r="A37" s="1141" t="s">
        <v>416</v>
      </c>
      <c r="B37" s="1154" t="s">
        <v>47</v>
      </c>
      <c r="C37" s="1155" t="s">
        <v>585</v>
      </c>
      <c r="D37" s="1156">
        <v>1689333.2999999996</v>
      </c>
      <c r="E37" s="1157">
        <v>0</v>
      </c>
      <c r="F37" s="1156">
        <v>0</v>
      </c>
      <c r="G37" s="761">
        <v>0</v>
      </c>
      <c r="H37" s="1158">
        <v>0</v>
      </c>
    </row>
    <row r="38" spans="1:8" ht="22.5" customHeight="1">
      <c r="B38" s="1556"/>
      <c r="C38" s="1556"/>
    </row>
    <row r="39" spans="1:8">
      <c r="D39" s="421" t="s">
        <v>4</v>
      </c>
    </row>
    <row r="40" spans="1:8">
      <c r="D40" s="421" t="s">
        <v>4</v>
      </c>
    </row>
    <row r="41" spans="1:8">
      <c r="D41" s="421" t="s">
        <v>4</v>
      </c>
    </row>
    <row r="42" spans="1:8">
      <c r="D42" s="421" t="s">
        <v>4</v>
      </c>
    </row>
    <row r="43" spans="1:8">
      <c r="D43" s="421" t="s">
        <v>4</v>
      </c>
    </row>
    <row r="44" spans="1:8">
      <c r="D44" s="461" t="s">
        <v>4</v>
      </c>
    </row>
    <row r="45" spans="1:8">
      <c r="D45" s="421" t="s">
        <v>4</v>
      </c>
    </row>
    <row r="46" spans="1:8">
      <c r="D46" s="421" t="s">
        <v>4</v>
      </c>
    </row>
    <row r="47" spans="1:8">
      <c r="D47" s="421" t="s">
        <v>4</v>
      </c>
    </row>
    <row r="48" spans="1:8">
      <c r="D48" s="421" t="s">
        <v>4</v>
      </c>
    </row>
    <row r="49" spans="4:4">
      <c r="D49" s="421" t="s">
        <v>4</v>
      </c>
    </row>
    <row r="50" spans="4:4">
      <c r="D50" s="421" t="s">
        <v>4</v>
      </c>
    </row>
    <row r="51" spans="4:4">
      <c r="D51" s="421" t="s">
        <v>4</v>
      </c>
    </row>
    <row r="52" spans="4:4">
      <c r="D52" s="462" t="s">
        <v>4</v>
      </c>
    </row>
    <row r="53" spans="4:4">
      <c r="D53" s="462" t="s">
        <v>4</v>
      </c>
    </row>
    <row r="54" spans="4:4">
      <c r="D54" s="462" t="s">
        <v>4</v>
      </c>
    </row>
    <row r="55" spans="4:4">
      <c r="D55" s="462" t="s">
        <v>4</v>
      </c>
    </row>
    <row r="56" spans="4:4">
      <c r="D56" s="462" t="s">
        <v>4</v>
      </c>
    </row>
    <row r="57" spans="4:4">
      <c r="D57" s="462" t="s">
        <v>4</v>
      </c>
    </row>
    <row r="58" spans="4:4">
      <c r="D58" s="462" t="s">
        <v>4</v>
      </c>
    </row>
    <row r="59" spans="4:4">
      <c r="D59" s="462" t="s">
        <v>4</v>
      </c>
    </row>
    <row r="60" spans="4:4">
      <c r="D60" s="462" t="s">
        <v>4</v>
      </c>
    </row>
    <row r="61" spans="4:4">
      <c r="D61" s="462" t="s">
        <v>4</v>
      </c>
    </row>
    <row r="62" spans="4:4">
      <c r="D62" s="462" t="s">
        <v>4</v>
      </c>
    </row>
    <row r="63" spans="4:4">
      <c r="D63" s="462" t="s">
        <v>4</v>
      </c>
    </row>
    <row r="64" spans="4:4">
      <c r="D64" s="462" t="s">
        <v>4</v>
      </c>
    </row>
    <row r="65" spans="4:4">
      <c r="D65" s="462" t="s">
        <v>4</v>
      </c>
    </row>
    <row r="66" spans="4:4">
      <c r="D66" s="462" t="s">
        <v>4</v>
      </c>
    </row>
    <row r="67" spans="4:4">
      <c r="D67" s="462" t="s">
        <v>4</v>
      </c>
    </row>
    <row r="68" spans="4:4">
      <c r="D68" s="462" t="s">
        <v>4</v>
      </c>
    </row>
    <row r="69" spans="4:4">
      <c r="D69" s="462" t="s">
        <v>4</v>
      </c>
    </row>
    <row r="70" spans="4:4">
      <c r="D70" s="462" t="s">
        <v>4</v>
      </c>
    </row>
    <row r="71" spans="4:4">
      <c r="D71" s="462" t="s">
        <v>4</v>
      </c>
    </row>
    <row r="72" spans="4:4">
      <c r="D72" s="462" t="s">
        <v>4</v>
      </c>
    </row>
    <row r="73" spans="4:4">
      <c r="D73" s="462" t="s">
        <v>4</v>
      </c>
    </row>
    <row r="74" spans="4:4">
      <c r="D74" s="462" t="s">
        <v>4</v>
      </c>
    </row>
    <row r="75" spans="4:4">
      <c r="D75" s="462" t="s">
        <v>4</v>
      </c>
    </row>
    <row r="76" spans="4:4">
      <c r="D76" s="462" t="s">
        <v>4</v>
      </c>
    </row>
    <row r="77" spans="4:4">
      <c r="D77" s="462" t="s">
        <v>4</v>
      </c>
    </row>
    <row r="78" spans="4:4">
      <c r="D78" s="462" t="s">
        <v>4</v>
      </c>
    </row>
    <row r="79" spans="4:4">
      <c r="D79" s="462" t="s">
        <v>4</v>
      </c>
    </row>
    <row r="80" spans="4:4">
      <c r="D80" s="462" t="s">
        <v>4</v>
      </c>
    </row>
    <row r="81" spans="4:4">
      <c r="D81" s="462" t="s">
        <v>4</v>
      </c>
    </row>
    <row r="82" spans="4:4">
      <c r="D82" s="462" t="s">
        <v>4</v>
      </c>
    </row>
    <row r="83" spans="4:4">
      <c r="D83" s="462" t="s">
        <v>4</v>
      </c>
    </row>
    <row r="84" spans="4:4">
      <c r="D84" s="462" t="s">
        <v>4</v>
      </c>
    </row>
    <row r="85" spans="4:4">
      <c r="D85" s="462" t="s">
        <v>4</v>
      </c>
    </row>
    <row r="86" spans="4:4">
      <c r="D86" s="462" t="s">
        <v>4</v>
      </c>
    </row>
    <row r="87" spans="4:4">
      <c r="D87" s="462" t="s">
        <v>4</v>
      </c>
    </row>
    <row r="88" spans="4:4">
      <c r="D88" s="462" t="s">
        <v>4</v>
      </c>
    </row>
    <row r="89" spans="4:4">
      <c r="D89" s="462" t="s">
        <v>4</v>
      </c>
    </row>
    <row r="90" spans="4:4">
      <c r="D90" s="462" t="s">
        <v>4</v>
      </c>
    </row>
    <row r="91" spans="4:4">
      <c r="D91" s="462" t="s">
        <v>4</v>
      </c>
    </row>
    <row r="92" spans="4:4">
      <c r="D92" s="462" t="s">
        <v>4</v>
      </c>
    </row>
    <row r="93" spans="4:4">
      <c r="D93" s="462" t="s">
        <v>4</v>
      </c>
    </row>
    <row r="94" spans="4:4">
      <c r="D94" s="462" t="s">
        <v>4</v>
      </c>
    </row>
    <row r="95" spans="4:4">
      <c r="D95" s="462" t="s">
        <v>4</v>
      </c>
    </row>
    <row r="96" spans="4:4">
      <c r="D96" s="462" t="s">
        <v>4</v>
      </c>
    </row>
    <row r="97" spans="4:4">
      <c r="D97" s="462" t="s">
        <v>4</v>
      </c>
    </row>
    <row r="98" spans="4:4">
      <c r="D98" s="462" t="s">
        <v>4</v>
      </c>
    </row>
    <row r="99" spans="4:4">
      <c r="D99" s="462" t="s">
        <v>4</v>
      </c>
    </row>
    <row r="100" spans="4:4">
      <c r="D100" s="462" t="s">
        <v>4</v>
      </c>
    </row>
    <row r="101" spans="4:4">
      <c r="D101" s="462" t="s">
        <v>4</v>
      </c>
    </row>
    <row r="102" spans="4:4">
      <c r="D102" s="462" t="s">
        <v>4</v>
      </c>
    </row>
    <row r="103" spans="4:4">
      <c r="D103" s="462" t="s">
        <v>4</v>
      </c>
    </row>
    <row r="104" spans="4:4">
      <c r="D104" s="462" t="s">
        <v>4</v>
      </c>
    </row>
    <row r="105" spans="4:4">
      <c r="D105" s="462" t="s">
        <v>4</v>
      </c>
    </row>
    <row r="106" spans="4:4">
      <c r="D106" s="462" t="s">
        <v>4</v>
      </c>
    </row>
    <row r="107" spans="4:4">
      <c r="D107" s="462" t="s">
        <v>4</v>
      </c>
    </row>
    <row r="108" spans="4:4">
      <c r="D108" s="462" t="s">
        <v>4</v>
      </c>
    </row>
    <row r="109" spans="4:4">
      <c r="D109" s="462" t="s">
        <v>4</v>
      </c>
    </row>
    <row r="110" spans="4:4">
      <c r="D110" s="462" t="s">
        <v>4</v>
      </c>
    </row>
    <row r="111" spans="4:4">
      <c r="D111" s="462" t="s">
        <v>4</v>
      </c>
    </row>
    <row r="112" spans="4:4">
      <c r="D112" s="462" t="s">
        <v>4</v>
      </c>
    </row>
    <row r="113" spans="4:4">
      <c r="D113" s="462" t="s">
        <v>4</v>
      </c>
    </row>
    <row r="114" spans="4:4">
      <c r="D114" s="462" t="s">
        <v>4</v>
      </c>
    </row>
    <row r="115" spans="4:4">
      <c r="D115" s="462" t="s">
        <v>4</v>
      </c>
    </row>
    <row r="116" spans="4:4">
      <c r="D116" s="462" t="s">
        <v>4</v>
      </c>
    </row>
    <row r="117" spans="4:4">
      <c r="D117" s="462" t="s">
        <v>4</v>
      </c>
    </row>
    <row r="118" spans="4:4">
      <c r="D118" s="462" t="s">
        <v>4</v>
      </c>
    </row>
    <row r="119" spans="4:4">
      <c r="D119" s="462" t="s">
        <v>4</v>
      </c>
    </row>
    <row r="120" spans="4:4">
      <c r="D120" s="462" t="s">
        <v>4</v>
      </c>
    </row>
    <row r="121" spans="4:4">
      <c r="D121" s="462" t="s">
        <v>4</v>
      </c>
    </row>
    <row r="122" spans="4:4">
      <c r="D122" s="462" t="s">
        <v>4</v>
      </c>
    </row>
    <row r="123" spans="4:4">
      <c r="D123" s="462" t="s">
        <v>4</v>
      </c>
    </row>
    <row r="124" spans="4:4">
      <c r="D124" s="462" t="s">
        <v>4</v>
      </c>
    </row>
    <row r="125" spans="4:4">
      <c r="D125" s="462" t="s">
        <v>4</v>
      </c>
    </row>
    <row r="126" spans="4:4">
      <c r="D126" s="462" t="s">
        <v>4</v>
      </c>
    </row>
    <row r="127" spans="4:4">
      <c r="D127" s="462" t="s">
        <v>4</v>
      </c>
    </row>
    <row r="128" spans="4:4">
      <c r="D128" s="462" t="s">
        <v>4</v>
      </c>
    </row>
    <row r="129" spans="4:4">
      <c r="D129" s="462" t="s">
        <v>4</v>
      </c>
    </row>
    <row r="130" spans="4:4">
      <c r="D130" s="462" t="s">
        <v>4</v>
      </c>
    </row>
    <row r="131" spans="4:4">
      <c r="D131" s="462" t="s">
        <v>4</v>
      </c>
    </row>
    <row r="132" spans="4:4">
      <c r="D132" s="462" t="s">
        <v>4</v>
      </c>
    </row>
    <row r="133" spans="4:4">
      <c r="D133" s="462" t="s">
        <v>4</v>
      </c>
    </row>
    <row r="134" spans="4:4">
      <c r="D134" s="462" t="s">
        <v>4</v>
      </c>
    </row>
    <row r="135" spans="4:4">
      <c r="D135" s="462" t="s">
        <v>4</v>
      </c>
    </row>
    <row r="136" spans="4:4">
      <c r="D136" s="462" t="s">
        <v>4</v>
      </c>
    </row>
    <row r="137" spans="4:4">
      <c r="D137" s="462" t="s">
        <v>4</v>
      </c>
    </row>
    <row r="138" spans="4:4">
      <c r="D138" s="462" t="s">
        <v>4</v>
      </c>
    </row>
    <row r="139" spans="4:4">
      <c r="D139" s="462" t="s">
        <v>4</v>
      </c>
    </row>
    <row r="140" spans="4:4">
      <c r="D140" s="462" t="s">
        <v>4</v>
      </c>
    </row>
    <row r="141" spans="4:4">
      <c r="D141" s="462" t="s">
        <v>4</v>
      </c>
    </row>
    <row r="142" spans="4:4">
      <c r="D142" s="462" t="s">
        <v>4</v>
      </c>
    </row>
    <row r="143" spans="4:4">
      <c r="D143" s="462" t="s">
        <v>4</v>
      </c>
    </row>
    <row r="144" spans="4:4">
      <c r="D144" s="462" t="s">
        <v>4</v>
      </c>
    </row>
    <row r="145" spans="4:4">
      <c r="D145" s="462" t="s">
        <v>4</v>
      </c>
    </row>
    <row r="146" spans="4:4">
      <c r="D146" s="462" t="s">
        <v>4</v>
      </c>
    </row>
    <row r="147" spans="4:4">
      <c r="D147" s="462" t="s">
        <v>4</v>
      </c>
    </row>
    <row r="148" spans="4:4">
      <c r="D148" s="462" t="s">
        <v>4</v>
      </c>
    </row>
    <row r="149" spans="4:4">
      <c r="D149" s="462" t="s">
        <v>4</v>
      </c>
    </row>
    <row r="150" spans="4:4">
      <c r="D150" s="462" t="s">
        <v>4</v>
      </c>
    </row>
    <row r="151" spans="4:4">
      <c r="D151" s="462" t="s">
        <v>4</v>
      </c>
    </row>
    <row r="152" spans="4:4">
      <c r="D152" s="462" t="s">
        <v>4</v>
      </c>
    </row>
    <row r="153" spans="4:4">
      <c r="D153" s="462" t="s">
        <v>4</v>
      </c>
    </row>
    <row r="154" spans="4:4">
      <c r="D154" s="462" t="s">
        <v>4</v>
      </c>
    </row>
    <row r="155" spans="4:4">
      <c r="D155" s="462" t="s">
        <v>4</v>
      </c>
    </row>
    <row r="156" spans="4:4">
      <c r="D156" s="462" t="s">
        <v>4</v>
      </c>
    </row>
    <row r="157" spans="4:4">
      <c r="D157" s="462" t="s">
        <v>4</v>
      </c>
    </row>
    <row r="158" spans="4:4">
      <c r="D158" s="462" t="s">
        <v>4</v>
      </c>
    </row>
    <row r="159" spans="4:4">
      <c r="D159" s="462" t="s">
        <v>4</v>
      </c>
    </row>
    <row r="160" spans="4:4">
      <c r="D160" s="462" t="s">
        <v>4</v>
      </c>
    </row>
    <row r="161" spans="4:4">
      <c r="D161" s="462" t="s">
        <v>4</v>
      </c>
    </row>
    <row r="162" spans="4:4">
      <c r="D162" s="462" t="s">
        <v>4</v>
      </c>
    </row>
    <row r="163" spans="4:4">
      <c r="D163" s="462" t="s">
        <v>4</v>
      </c>
    </row>
    <row r="164" spans="4:4">
      <c r="D164" s="462" t="s">
        <v>4</v>
      </c>
    </row>
    <row r="165" spans="4:4">
      <c r="D165" s="462" t="s">
        <v>4</v>
      </c>
    </row>
    <row r="166" spans="4:4">
      <c r="D166" s="462" t="s">
        <v>4</v>
      </c>
    </row>
    <row r="167" spans="4:4">
      <c r="D167" s="462" t="s">
        <v>4</v>
      </c>
    </row>
    <row r="168" spans="4:4">
      <c r="D168" s="462" t="s">
        <v>4</v>
      </c>
    </row>
    <row r="169" spans="4:4">
      <c r="D169" s="462" t="s">
        <v>4</v>
      </c>
    </row>
    <row r="170" spans="4:4">
      <c r="D170" s="462" t="s">
        <v>4</v>
      </c>
    </row>
    <row r="171" spans="4:4">
      <c r="D171" s="462" t="s">
        <v>4</v>
      </c>
    </row>
    <row r="172" spans="4:4">
      <c r="D172" s="462" t="s">
        <v>4</v>
      </c>
    </row>
    <row r="173" spans="4:4">
      <c r="D173" s="462" t="s">
        <v>4</v>
      </c>
    </row>
    <row r="174" spans="4:4">
      <c r="D174" s="462" t="s">
        <v>4</v>
      </c>
    </row>
    <row r="175" spans="4:4">
      <c r="D175" s="462" t="s">
        <v>4</v>
      </c>
    </row>
    <row r="176" spans="4:4">
      <c r="D176" s="462" t="s">
        <v>4</v>
      </c>
    </row>
    <row r="177" spans="4:4">
      <c r="D177" s="462" t="s">
        <v>4</v>
      </c>
    </row>
    <row r="178" spans="4:4">
      <c r="D178" s="462" t="s">
        <v>4</v>
      </c>
    </row>
    <row r="179" spans="4:4">
      <c r="D179" s="462" t="s">
        <v>4</v>
      </c>
    </row>
    <row r="180" spans="4:4">
      <c r="D180" s="462" t="s">
        <v>4</v>
      </c>
    </row>
    <row r="181" spans="4:4">
      <c r="D181" s="462" t="s">
        <v>4</v>
      </c>
    </row>
    <row r="182" spans="4:4">
      <c r="D182" s="462" t="s">
        <v>4</v>
      </c>
    </row>
    <row r="183" spans="4:4">
      <c r="D183" s="462" t="s">
        <v>4</v>
      </c>
    </row>
    <row r="184" spans="4:4">
      <c r="D184" s="462" t="s">
        <v>4</v>
      </c>
    </row>
    <row r="185" spans="4:4">
      <c r="D185" s="462" t="s">
        <v>4</v>
      </c>
    </row>
    <row r="186" spans="4:4">
      <c r="D186" s="462" t="s">
        <v>4</v>
      </c>
    </row>
    <row r="187" spans="4:4">
      <c r="D187" s="462" t="s">
        <v>4</v>
      </c>
    </row>
    <row r="188" spans="4:4">
      <c r="D188" s="462" t="s">
        <v>4</v>
      </c>
    </row>
    <row r="189" spans="4:4">
      <c r="D189" s="462" t="s">
        <v>4</v>
      </c>
    </row>
    <row r="190" spans="4:4">
      <c r="D190" s="462" t="s">
        <v>4</v>
      </c>
    </row>
    <row r="191" spans="4:4">
      <c r="D191" s="462" t="s">
        <v>4</v>
      </c>
    </row>
    <row r="192" spans="4:4">
      <c r="D192" s="462" t="s">
        <v>4</v>
      </c>
    </row>
    <row r="193" spans="4:4">
      <c r="D193" s="462" t="s">
        <v>4</v>
      </c>
    </row>
    <row r="194" spans="4:4">
      <c r="D194" s="462" t="s">
        <v>4</v>
      </c>
    </row>
    <row r="195" spans="4:4">
      <c r="D195" s="462" t="s">
        <v>4</v>
      </c>
    </row>
    <row r="196" spans="4:4">
      <c r="D196" s="462" t="s">
        <v>4</v>
      </c>
    </row>
    <row r="197" spans="4:4">
      <c r="D197" s="462" t="s">
        <v>4</v>
      </c>
    </row>
    <row r="198" spans="4:4">
      <c r="D198" s="462" t="s">
        <v>4</v>
      </c>
    </row>
    <row r="199" spans="4:4">
      <c r="D199" s="462" t="s">
        <v>4</v>
      </c>
    </row>
    <row r="200" spans="4:4">
      <c r="D200" s="462" t="s">
        <v>4</v>
      </c>
    </row>
    <row r="201" spans="4:4">
      <c r="D201" s="462" t="s">
        <v>4</v>
      </c>
    </row>
    <row r="202" spans="4:4">
      <c r="D202" s="462" t="s">
        <v>4</v>
      </c>
    </row>
    <row r="203" spans="4:4">
      <c r="D203" s="462" t="s">
        <v>4</v>
      </c>
    </row>
    <row r="204" spans="4:4">
      <c r="D204" s="462" t="s">
        <v>4</v>
      </c>
    </row>
    <row r="205" spans="4:4">
      <c r="D205" s="462" t="s">
        <v>4</v>
      </c>
    </row>
    <row r="206" spans="4:4">
      <c r="D206" s="462" t="s">
        <v>4</v>
      </c>
    </row>
    <row r="207" spans="4:4">
      <c r="D207" s="462" t="s">
        <v>4</v>
      </c>
    </row>
    <row r="208" spans="4:4">
      <c r="D208" s="462" t="s">
        <v>4</v>
      </c>
    </row>
    <row r="209" spans="4:4">
      <c r="D209" s="462" t="s">
        <v>4</v>
      </c>
    </row>
    <row r="210" spans="4:4">
      <c r="D210" s="462" t="s">
        <v>4</v>
      </c>
    </row>
    <row r="211" spans="4:4">
      <c r="D211" s="462" t="s">
        <v>4</v>
      </c>
    </row>
    <row r="212" spans="4:4">
      <c r="D212" s="462" t="s">
        <v>4</v>
      </c>
    </row>
    <row r="213" spans="4:4">
      <c r="D213" s="462" t="s">
        <v>4</v>
      </c>
    </row>
    <row r="214" spans="4:4">
      <c r="D214" s="462" t="s">
        <v>4</v>
      </c>
    </row>
    <row r="215" spans="4:4">
      <c r="D215" s="462" t="s">
        <v>4</v>
      </c>
    </row>
    <row r="216" spans="4:4">
      <c r="D216" s="462" t="s">
        <v>4</v>
      </c>
    </row>
    <row r="217" spans="4:4">
      <c r="D217" s="462" t="s">
        <v>4</v>
      </c>
    </row>
    <row r="218" spans="4:4">
      <c r="D218" s="462" t="s">
        <v>4</v>
      </c>
    </row>
    <row r="219" spans="4:4">
      <c r="D219" s="462" t="s">
        <v>4</v>
      </c>
    </row>
    <row r="220" spans="4:4">
      <c r="D220" s="462" t="s">
        <v>4</v>
      </c>
    </row>
    <row r="221" spans="4:4">
      <c r="D221" s="462" t="s">
        <v>4</v>
      </c>
    </row>
    <row r="222" spans="4:4">
      <c r="D222" s="462" t="s">
        <v>4</v>
      </c>
    </row>
    <row r="223" spans="4:4">
      <c r="D223" s="462" t="s">
        <v>4</v>
      </c>
    </row>
    <row r="224" spans="4:4">
      <c r="D224" s="462" t="s">
        <v>4</v>
      </c>
    </row>
    <row r="225" spans="4:4">
      <c r="D225" s="462" t="s">
        <v>4</v>
      </c>
    </row>
    <row r="226" spans="4:4">
      <c r="D226" s="462" t="s">
        <v>4</v>
      </c>
    </row>
    <row r="227" spans="4:4">
      <c r="D227" s="462" t="s">
        <v>4</v>
      </c>
    </row>
    <row r="228" spans="4:4">
      <c r="D228" s="462" t="s">
        <v>4</v>
      </c>
    </row>
    <row r="229" spans="4:4">
      <c r="D229" s="462" t="s">
        <v>4</v>
      </c>
    </row>
    <row r="230" spans="4:4">
      <c r="D230" s="462" t="s">
        <v>4</v>
      </c>
    </row>
    <row r="231" spans="4:4">
      <c r="D231" s="462" t="s">
        <v>4</v>
      </c>
    </row>
    <row r="232" spans="4:4">
      <c r="D232" s="462" t="s">
        <v>4</v>
      </c>
    </row>
    <row r="233" spans="4:4">
      <c r="D233" s="462" t="s">
        <v>4</v>
      </c>
    </row>
    <row r="234" spans="4:4">
      <c r="D234" s="462" t="s">
        <v>4</v>
      </c>
    </row>
    <row r="235" spans="4:4">
      <c r="D235" s="462" t="s">
        <v>4</v>
      </c>
    </row>
    <row r="236" spans="4:4">
      <c r="D236" s="462" t="s">
        <v>4</v>
      </c>
    </row>
    <row r="237" spans="4:4">
      <c r="D237" s="462" t="s">
        <v>4</v>
      </c>
    </row>
    <row r="238" spans="4:4">
      <c r="D238" s="462" t="s">
        <v>4</v>
      </c>
    </row>
    <row r="239" spans="4:4">
      <c r="D239" s="462" t="s">
        <v>4</v>
      </c>
    </row>
    <row r="240" spans="4:4">
      <c r="D240" s="462" t="s">
        <v>4</v>
      </c>
    </row>
    <row r="241" spans="4:4">
      <c r="D241" s="462" t="s">
        <v>4</v>
      </c>
    </row>
    <row r="242" spans="4:4">
      <c r="D242" s="462" t="s">
        <v>4</v>
      </c>
    </row>
    <row r="243" spans="4:4">
      <c r="D243" s="462" t="s">
        <v>4</v>
      </c>
    </row>
    <row r="244" spans="4:4">
      <c r="D244" s="462" t="s">
        <v>4</v>
      </c>
    </row>
    <row r="245" spans="4:4">
      <c r="D245" s="462" t="s">
        <v>4</v>
      </c>
    </row>
    <row r="246" spans="4:4">
      <c r="D246" s="462" t="s">
        <v>4</v>
      </c>
    </row>
    <row r="247" spans="4:4">
      <c r="D247" s="462" t="s">
        <v>4</v>
      </c>
    </row>
    <row r="248" spans="4:4">
      <c r="D248" s="462" t="s">
        <v>4</v>
      </c>
    </row>
    <row r="249" spans="4:4">
      <c r="D249" s="462" t="s">
        <v>4</v>
      </c>
    </row>
    <row r="250" spans="4:4">
      <c r="D250" s="462" t="s">
        <v>4</v>
      </c>
    </row>
    <row r="251" spans="4:4">
      <c r="D251" s="462" t="s">
        <v>4</v>
      </c>
    </row>
    <row r="252" spans="4:4">
      <c r="D252" s="462" t="s">
        <v>4</v>
      </c>
    </row>
    <row r="253" spans="4:4">
      <c r="D253" s="462" t="s">
        <v>4</v>
      </c>
    </row>
    <row r="254" spans="4:4">
      <c r="D254" s="462" t="s">
        <v>4</v>
      </c>
    </row>
    <row r="255" spans="4:4">
      <c r="D255" s="462" t="s">
        <v>4</v>
      </c>
    </row>
    <row r="256" spans="4:4">
      <c r="D256" s="462" t="s">
        <v>4</v>
      </c>
    </row>
    <row r="257" spans="4:4">
      <c r="D257" s="462" t="s">
        <v>4</v>
      </c>
    </row>
    <row r="258" spans="4:4">
      <c r="D258" s="462" t="s">
        <v>4</v>
      </c>
    </row>
    <row r="259" spans="4:4">
      <c r="D259" s="462" t="s">
        <v>4</v>
      </c>
    </row>
    <row r="260" spans="4:4">
      <c r="D260" s="462" t="s">
        <v>4</v>
      </c>
    </row>
    <row r="261" spans="4:4">
      <c r="D261" s="462" t="s">
        <v>4</v>
      </c>
    </row>
    <row r="262" spans="4:4">
      <c r="D262" s="462" t="s">
        <v>4</v>
      </c>
    </row>
    <row r="263" spans="4:4">
      <c r="D263" s="462" t="s">
        <v>4</v>
      </c>
    </row>
    <row r="264" spans="4:4">
      <c r="D264" s="462" t="s">
        <v>4</v>
      </c>
    </row>
    <row r="265" spans="4:4">
      <c r="D265" s="462" t="s">
        <v>4</v>
      </c>
    </row>
    <row r="266" spans="4:4">
      <c r="D266" s="462" t="s">
        <v>4</v>
      </c>
    </row>
    <row r="267" spans="4:4">
      <c r="D267" s="462" t="s">
        <v>4</v>
      </c>
    </row>
    <row r="268" spans="4:4">
      <c r="D268" s="462" t="s">
        <v>4</v>
      </c>
    </row>
    <row r="269" spans="4:4">
      <c r="D269" s="462" t="s">
        <v>4</v>
      </c>
    </row>
    <row r="270" spans="4:4">
      <c r="D270" s="462" t="s">
        <v>4</v>
      </c>
    </row>
    <row r="271" spans="4:4">
      <c r="D271" s="462" t="s">
        <v>4</v>
      </c>
    </row>
    <row r="272" spans="4:4">
      <c r="D272" s="462" t="s">
        <v>4</v>
      </c>
    </row>
    <row r="273" spans="4:4">
      <c r="D273" s="462" t="s">
        <v>4</v>
      </c>
    </row>
    <row r="274" spans="4:4">
      <c r="D274" s="462" t="s">
        <v>4</v>
      </c>
    </row>
    <row r="275" spans="4:4">
      <c r="D275" s="462" t="s">
        <v>4</v>
      </c>
    </row>
    <row r="276" spans="4:4">
      <c r="D276" s="462" t="s">
        <v>4</v>
      </c>
    </row>
    <row r="277" spans="4:4">
      <c r="D277" s="462" t="s">
        <v>4</v>
      </c>
    </row>
    <row r="278" spans="4:4">
      <c r="D278" s="462" t="s">
        <v>4</v>
      </c>
    </row>
    <row r="279" spans="4:4">
      <c r="D279" s="462" t="s">
        <v>4</v>
      </c>
    </row>
    <row r="280" spans="4:4">
      <c r="D280" s="462" t="s">
        <v>4</v>
      </c>
    </row>
    <row r="281" spans="4:4">
      <c r="D281" s="462" t="s">
        <v>4</v>
      </c>
    </row>
    <row r="282" spans="4:4">
      <c r="D282" s="462" t="s">
        <v>4</v>
      </c>
    </row>
    <row r="283" spans="4:4">
      <c r="D283" s="462" t="s">
        <v>4</v>
      </c>
    </row>
    <row r="284" spans="4:4">
      <c r="D284" s="462" t="s">
        <v>4</v>
      </c>
    </row>
    <row r="285" spans="4:4">
      <c r="D285" s="462" t="s">
        <v>4</v>
      </c>
    </row>
    <row r="286" spans="4:4">
      <c r="D286" s="462" t="s">
        <v>4</v>
      </c>
    </row>
    <row r="287" spans="4:4">
      <c r="D287" s="462" t="s">
        <v>4</v>
      </c>
    </row>
    <row r="288" spans="4:4">
      <c r="D288" s="462" t="s">
        <v>4</v>
      </c>
    </row>
    <row r="289" spans="4:4">
      <c r="D289" s="462" t="s">
        <v>4</v>
      </c>
    </row>
    <row r="290" spans="4:4">
      <c r="D290" s="462" t="s">
        <v>4</v>
      </c>
    </row>
    <row r="291" spans="4:4">
      <c r="D291" s="462" t="s">
        <v>4</v>
      </c>
    </row>
    <row r="292" spans="4:4">
      <c r="D292" s="462" t="s">
        <v>4</v>
      </c>
    </row>
    <row r="293" spans="4:4">
      <c r="D293" s="462" t="s">
        <v>4</v>
      </c>
    </row>
    <row r="294" spans="4:4">
      <c r="D294" s="462" t="s">
        <v>4</v>
      </c>
    </row>
    <row r="295" spans="4:4">
      <c r="D295" s="462" t="s">
        <v>4</v>
      </c>
    </row>
    <row r="296" spans="4:4">
      <c r="D296" s="462" t="s">
        <v>4</v>
      </c>
    </row>
    <row r="297" spans="4:4">
      <c r="D297" s="462" t="s">
        <v>4</v>
      </c>
    </row>
    <row r="298" spans="4:4">
      <c r="D298" s="462" t="s">
        <v>4</v>
      </c>
    </row>
    <row r="299" spans="4:4">
      <c r="D299" s="462" t="s">
        <v>4</v>
      </c>
    </row>
    <row r="300" spans="4:4">
      <c r="D300" s="462" t="s">
        <v>4</v>
      </c>
    </row>
    <row r="301" spans="4:4">
      <c r="D301" s="462" t="s">
        <v>4</v>
      </c>
    </row>
    <row r="302" spans="4:4">
      <c r="D302" s="462" t="s">
        <v>4</v>
      </c>
    </row>
    <row r="303" spans="4:4">
      <c r="D303" s="462" t="s">
        <v>4</v>
      </c>
    </row>
    <row r="304" spans="4:4">
      <c r="D304" s="462" t="s">
        <v>4</v>
      </c>
    </row>
    <row r="305" spans="4:4">
      <c r="D305" s="462" t="s">
        <v>4</v>
      </c>
    </row>
    <row r="306" spans="4:4">
      <c r="D306" s="462" t="s">
        <v>4</v>
      </c>
    </row>
    <row r="307" spans="4:4">
      <c r="D307" s="462" t="s">
        <v>4</v>
      </c>
    </row>
    <row r="308" spans="4:4">
      <c r="D308" s="462" t="s">
        <v>4</v>
      </c>
    </row>
    <row r="309" spans="4:4">
      <c r="D309" s="462" t="s">
        <v>4</v>
      </c>
    </row>
    <row r="310" spans="4:4">
      <c r="D310" s="462" t="s">
        <v>4</v>
      </c>
    </row>
    <row r="311" spans="4:4">
      <c r="D311" s="462" t="s">
        <v>4</v>
      </c>
    </row>
    <row r="312" spans="4:4">
      <c r="D312" s="462" t="s">
        <v>4</v>
      </c>
    </row>
    <row r="313" spans="4:4">
      <c r="D313" s="462" t="s">
        <v>4</v>
      </c>
    </row>
    <row r="314" spans="4:4">
      <c r="D314" s="462" t="s">
        <v>4</v>
      </c>
    </row>
    <row r="315" spans="4:4">
      <c r="D315" s="462" t="s">
        <v>4</v>
      </c>
    </row>
    <row r="316" spans="4:4">
      <c r="D316" s="462" t="s">
        <v>4</v>
      </c>
    </row>
    <row r="317" spans="4:4">
      <c r="D317" s="462" t="s">
        <v>4</v>
      </c>
    </row>
    <row r="318" spans="4:4">
      <c r="D318" s="462" t="s">
        <v>4</v>
      </c>
    </row>
    <row r="319" spans="4:4">
      <c r="D319" s="462" t="s">
        <v>4</v>
      </c>
    </row>
    <row r="320" spans="4:4">
      <c r="D320" s="462" t="s">
        <v>4</v>
      </c>
    </row>
    <row r="321" spans="4:4">
      <c r="D321" s="462" t="s">
        <v>4</v>
      </c>
    </row>
    <row r="322" spans="4:4">
      <c r="D322" s="462" t="s">
        <v>4</v>
      </c>
    </row>
    <row r="323" spans="4:4">
      <c r="D323" s="462" t="s">
        <v>4</v>
      </c>
    </row>
    <row r="324" spans="4:4">
      <c r="D324" s="462" t="s">
        <v>4</v>
      </c>
    </row>
    <row r="325" spans="4:4">
      <c r="D325" s="462" t="s">
        <v>4</v>
      </c>
    </row>
    <row r="326" spans="4:4">
      <c r="D326" s="462" t="s">
        <v>4</v>
      </c>
    </row>
    <row r="327" spans="4:4">
      <c r="D327" s="462" t="s">
        <v>4</v>
      </c>
    </row>
    <row r="328" spans="4:4">
      <c r="D328" s="462" t="s">
        <v>4</v>
      </c>
    </row>
    <row r="329" spans="4:4">
      <c r="D329" s="462" t="s">
        <v>4</v>
      </c>
    </row>
    <row r="330" spans="4:4">
      <c r="D330" s="462" t="s">
        <v>4</v>
      </c>
    </row>
    <row r="331" spans="4:4">
      <c r="D331" s="462" t="s">
        <v>4</v>
      </c>
    </row>
    <row r="332" spans="4:4">
      <c r="D332" s="462" t="s">
        <v>4</v>
      </c>
    </row>
    <row r="333" spans="4:4">
      <c r="D333" s="462" t="s">
        <v>4</v>
      </c>
    </row>
    <row r="334" spans="4:4">
      <c r="D334" s="462" t="s">
        <v>4</v>
      </c>
    </row>
    <row r="335" spans="4:4">
      <c r="D335" s="462" t="s">
        <v>4</v>
      </c>
    </row>
    <row r="336" spans="4:4">
      <c r="D336" s="462" t="s">
        <v>4</v>
      </c>
    </row>
    <row r="337" spans="4:4">
      <c r="D337" s="462" t="s">
        <v>4</v>
      </c>
    </row>
    <row r="338" spans="4:4">
      <c r="D338" s="462" t="s">
        <v>4</v>
      </c>
    </row>
    <row r="339" spans="4:4">
      <c r="D339" s="462" t="s">
        <v>4</v>
      </c>
    </row>
    <row r="340" spans="4:4">
      <c r="D340" s="462" t="s">
        <v>4</v>
      </c>
    </row>
    <row r="341" spans="4:4">
      <c r="D341" s="462" t="s">
        <v>4</v>
      </c>
    </row>
    <row r="342" spans="4:4">
      <c r="D342" s="462" t="s">
        <v>4</v>
      </c>
    </row>
    <row r="343" spans="4:4">
      <c r="D343" s="462" t="s">
        <v>4</v>
      </c>
    </row>
    <row r="344" spans="4:4">
      <c r="D344" s="462" t="s">
        <v>4</v>
      </c>
    </row>
    <row r="345" spans="4:4">
      <c r="D345" s="462" t="s">
        <v>4</v>
      </c>
    </row>
    <row r="346" spans="4:4">
      <c r="D346" s="462" t="s">
        <v>4</v>
      </c>
    </row>
    <row r="347" spans="4:4">
      <c r="D347" s="462" t="s">
        <v>4</v>
      </c>
    </row>
    <row r="348" spans="4:4">
      <c r="D348" s="462" t="s">
        <v>4</v>
      </c>
    </row>
    <row r="349" spans="4:4">
      <c r="D349" s="462" t="s">
        <v>4</v>
      </c>
    </row>
    <row r="350" spans="4:4">
      <c r="D350" s="462" t="s">
        <v>4</v>
      </c>
    </row>
    <row r="351" spans="4:4">
      <c r="D351" s="462" t="s">
        <v>4</v>
      </c>
    </row>
    <row r="352" spans="4:4">
      <c r="D352" s="462" t="s">
        <v>4</v>
      </c>
    </row>
    <row r="353" spans="4:4">
      <c r="D353" s="462" t="s">
        <v>4</v>
      </c>
    </row>
    <row r="354" spans="4:4">
      <c r="D354" s="462" t="s">
        <v>4</v>
      </c>
    </row>
    <row r="355" spans="4:4">
      <c r="D355" s="462" t="s">
        <v>4</v>
      </c>
    </row>
    <row r="356" spans="4:4">
      <c r="D356" s="462" t="s">
        <v>4</v>
      </c>
    </row>
    <row r="357" spans="4:4">
      <c r="D357" s="462" t="s">
        <v>4</v>
      </c>
    </row>
    <row r="358" spans="4:4">
      <c r="D358" s="462" t="s">
        <v>4</v>
      </c>
    </row>
    <row r="359" spans="4:4">
      <c r="D359" s="462" t="s">
        <v>4</v>
      </c>
    </row>
    <row r="360" spans="4:4">
      <c r="D360" s="462" t="s">
        <v>4</v>
      </c>
    </row>
    <row r="361" spans="4:4">
      <c r="D361" s="462" t="s">
        <v>4</v>
      </c>
    </row>
    <row r="362" spans="4:4">
      <c r="D362" s="462" t="s">
        <v>4</v>
      </c>
    </row>
    <row r="363" spans="4:4">
      <c r="D363" s="462" t="s">
        <v>4</v>
      </c>
    </row>
    <row r="364" spans="4:4">
      <c r="D364" s="462" t="s">
        <v>4</v>
      </c>
    </row>
    <row r="365" spans="4:4">
      <c r="D365" s="462" t="s">
        <v>4</v>
      </c>
    </row>
    <row r="366" spans="4:4">
      <c r="D366" s="462" t="s">
        <v>4</v>
      </c>
    </row>
    <row r="367" spans="4:4">
      <c r="D367" s="462" t="s">
        <v>4</v>
      </c>
    </row>
    <row r="368" spans="4:4">
      <c r="D368" s="462" t="s">
        <v>4</v>
      </c>
    </row>
    <row r="369" spans="4:4">
      <c r="D369" s="462" t="s">
        <v>4</v>
      </c>
    </row>
    <row r="370" spans="4:4">
      <c r="D370" s="462" t="s">
        <v>4</v>
      </c>
    </row>
    <row r="371" spans="4:4">
      <c r="D371" s="462" t="s">
        <v>4</v>
      </c>
    </row>
    <row r="372" spans="4:4">
      <c r="D372" s="462" t="s">
        <v>4</v>
      </c>
    </row>
    <row r="373" spans="4:4">
      <c r="D373" s="462" t="s">
        <v>4</v>
      </c>
    </row>
    <row r="374" spans="4:4">
      <c r="D374" s="462" t="s">
        <v>4</v>
      </c>
    </row>
    <row r="375" spans="4:4">
      <c r="D375" s="462" t="s">
        <v>4</v>
      </c>
    </row>
    <row r="376" spans="4:4">
      <c r="D376" s="462" t="s">
        <v>4</v>
      </c>
    </row>
    <row r="377" spans="4:4">
      <c r="D377" s="462" t="s">
        <v>4</v>
      </c>
    </row>
    <row r="378" spans="4:4">
      <c r="D378" s="462" t="s">
        <v>4</v>
      </c>
    </row>
    <row r="379" spans="4:4">
      <c r="D379" s="462" t="s">
        <v>4</v>
      </c>
    </row>
    <row r="380" spans="4:4">
      <c r="D380" s="462" t="s">
        <v>4</v>
      </c>
    </row>
    <row r="381" spans="4:4">
      <c r="D381" s="462" t="s">
        <v>4</v>
      </c>
    </row>
    <row r="382" spans="4:4">
      <c r="D382" s="462" t="s">
        <v>4</v>
      </c>
    </row>
    <row r="383" spans="4:4">
      <c r="D383" s="462" t="s">
        <v>4</v>
      </c>
    </row>
    <row r="384" spans="4:4">
      <c r="D384" s="462" t="s">
        <v>4</v>
      </c>
    </row>
    <row r="385" spans="4:4">
      <c r="D385" s="462" t="s">
        <v>4</v>
      </c>
    </row>
    <row r="386" spans="4:4">
      <c r="D386" s="462" t="s">
        <v>4</v>
      </c>
    </row>
    <row r="387" spans="4:4">
      <c r="D387" s="462" t="s">
        <v>4</v>
      </c>
    </row>
    <row r="388" spans="4:4">
      <c r="D388" s="462" t="s">
        <v>4</v>
      </c>
    </row>
    <row r="389" spans="4:4">
      <c r="D389" s="462" t="s">
        <v>4</v>
      </c>
    </row>
    <row r="390" spans="4:4">
      <c r="D390" s="462" t="s">
        <v>4</v>
      </c>
    </row>
    <row r="391" spans="4:4">
      <c r="D391" s="462" t="s">
        <v>4</v>
      </c>
    </row>
    <row r="392" spans="4:4">
      <c r="D392" s="462" t="s">
        <v>4</v>
      </c>
    </row>
    <row r="393" spans="4:4">
      <c r="D393" s="462" t="s">
        <v>4</v>
      </c>
    </row>
    <row r="394" spans="4:4">
      <c r="D394" s="462" t="s">
        <v>4</v>
      </c>
    </row>
    <row r="395" spans="4:4">
      <c r="D395" s="462" t="s">
        <v>4</v>
      </c>
    </row>
    <row r="396" spans="4:4">
      <c r="D396" s="462" t="s">
        <v>4</v>
      </c>
    </row>
    <row r="397" spans="4:4">
      <c r="D397" s="462" t="s">
        <v>4</v>
      </c>
    </row>
    <row r="398" spans="4:4">
      <c r="D398" s="462" t="s">
        <v>4</v>
      </c>
    </row>
    <row r="399" spans="4:4">
      <c r="D399" s="462" t="s">
        <v>4</v>
      </c>
    </row>
    <row r="400" spans="4:4">
      <c r="D400" s="462" t="s">
        <v>4</v>
      </c>
    </row>
    <row r="401" spans="4:4">
      <c r="D401" s="462" t="s">
        <v>4</v>
      </c>
    </row>
    <row r="402" spans="4:4">
      <c r="D402" s="462" t="s">
        <v>4</v>
      </c>
    </row>
    <row r="403" spans="4:4">
      <c r="D403" s="462" t="s">
        <v>4</v>
      </c>
    </row>
    <row r="404" spans="4:4">
      <c r="D404" s="462" t="s">
        <v>4</v>
      </c>
    </row>
    <row r="405" spans="4:4">
      <c r="D405" s="462" t="s">
        <v>4</v>
      </c>
    </row>
    <row r="406" spans="4:4">
      <c r="D406" s="462" t="s">
        <v>4</v>
      </c>
    </row>
    <row r="407" spans="4:4">
      <c r="D407" s="462" t="s">
        <v>4</v>
      </c>
    </row>
    <row r="408" spans="4:4">
      <c r="D408" s="462" t="s">
        <v>4</v>
      </c>
    </row>
    <row r="409" spans="4:4">
      <c r="D409" s="462" t="s">
        <v>4</v>
      </c>
    </row>
    <row r="410" spans="4:4">
      <c r="D410" s="462" t="s">
        <v>4</v>
      </c>
    </row>
    <row r="411" spans="4:4">
      <c r="D411" s="462" t="s">
        <v>4</v>
      </c>
    </row>
    <row r="412" spans="4:4">
      <c r="D412" s="462" t="s">
        <v>4</v>
      </c>
    </row>
    <row r="413" spans="4:4">
      <c r="D413" s="462" t="s">
        <v>4</v>
      </c>
    </row>
    <row r="414" spans="4:4">
      <c r="D414" s="462" t="s">
        <v>4</v>
      </c>
    </row>
    <row r="415" spans="4:4">
      <c r="D415" s="462" t="s">
        <v>4</v>
      </c>
    </row>
    <row r="416" spans="4:4">
      <c r="D416" s="462" t="s">
        <v>4</v>
      </c>
    </row>
    <row r="417" spans="4:4">
      <c r="D417" s="462" t="s">
        <v>4</v>
      </c>
    </row>
    <row r="418" spans="4:4">
      <c r="D418" s="462" t="s">
        <v>4</v>
      </c>
    </row>
    <row r="419" spans="4:4">
      <c r="D419" s="462" t="s">
        <v>4</v>
      </c>
    </row>
    <row r="420" spans="4:4">
      <c r="D420" s="462" t="s">
        <v>4</v>
      </c>
    </row>
    <row r="421" spans="4:4">
      <c r="D421" s="462" t="s">
        <v>4</v>
      </c>
    </row>
    <row r="422" spans="4:4">
      <c r="D422" s="462" t="s">
        <v>4</v>
      </c>
    </row>
    <row r="423" spans="4:4">
      <c r="D423" s="462" t="s">
        <v>4</v>
      </c>
    </row>
    <row r="424" spans="4:4">
      <c r="D424" s="462" t="s">
        <v>4</v>
      </c>
    </row>
    <row r="425" spans="4:4">
      <c r="D425" s="462" t="s">
        <v>4</v>
      </c>
    </row>
    <row r="426" spans="4:4">
      <c r="D426" s="462" t="s">
        <v>4</v>
      </c>
    </row>
    <row r="427" spans="4:4">
      <c r="D427" s="462" t="s">
        <v>4</v>
      </c>
    </row>
    <row r="428" spans="4:4">
      <c r="D428" s="462" t="s">
        <v>4</v>
      </c>
    </row>
    <row r="429" spans="4:4">
      <c r="D429" s="462" t="s">
        <v>4</v>
      </c>
    </row>
    <row r="430" spans="4:4">
      <c r="D430" s="462" t="s">
        <v>4</v>
      </c>
    </row>
    <row r="431" spans="4:4">
      <c r="D431" s="462" t="s">
        <v>4</v>
      </c>
    </row>
    <row r="432" spans="4:4">
      <c r="D432" s="462" t="s">
        <v>4</v>
      </c>
    </row>
    <row r="433" spans="4:4">
      <c r="D433" s="462" t="s">
        <v>4</v>
      </c>
    </row>
    <row r="434" spans="4:4">
      <c r="D434" s="462" t="s">
        <v>4</v>
      </c>
    </row>
    <row r="435" spans="4:4">
      <c r="D435" s="462" t="s">
        <v>4</v>
      </c>
    </row>
    <row r="436" spans="4:4">
      <c r="D436" s="462" t="s">
        <v>4</v>
      </c>
    </row>
    <row r="437" spans="4:4">
      <c r="D437" s="462" t="s">
        <v>4</v>
      </c>
    </row>
    <row r="438" spans="4:4">
      <c r="D438" s="462" t="s">
        <v>4</v>
      </c>
    </row>
    <row r="439" spans="4:4">
      <c r="D439" s="462" t="s">
        <v>4</v>
      </c>
    </row>
    <row r="440" spans="4:4">
      <c r="D440" s="462" t="s">
        <v>4</v>
      </c>
    </row>
    <row r="441" spans="4:4">
      <c r="D441" s="462" t="s">
        <v>4</v>
      </c>
    </row>
    <row r="442" spans="4:4">
      <c r="D442" s="462" t="s">
        <v>4</v>
      </c>
    </row>
    <row r="443" spans="4:4">
      <c r="D443" s="462" t="s">
        <v>4</v>
      </c>
    </row>
    <row r="444" spans="4:4">
      <c r="D444" s="462" t="s">
        <v>4</v>
      </c>
    </row>
    <row r="445" spans="4:4">
      <c r="D445" s="462" t="s">
        <v>4</v>
      </c>
    </row>
    <row r="446" spans="4:4">
      <c r="D446" s="462" t="s">
        <v>4</v>
      </c>
    </row>
    <row r="447" spans="4:4">
      <c r="D447" s="462" t="s">
        <v>4</v>
      </c>
    </row>
    <row r="448" spans="4:4">
      <c r="D448" s="462" t="s">
        <v>4</v>
      </c>
    </row>
    <row r="449" spans="4:4">
      <c r="D449" s="462" t="s">
        <v>4</v>
      </c>
    </row>
    <row r="450" spans="4:4">
      <c r="D450" s="462" t="s">
        <v>4</v>
      </c>
    </row>
    <row r="451" spans="4:4">
      <c r="D451" s="462" t="s">
        <v>4</v>
      </c>
    </row>
    <row r="452" spans="4:4">
      <c r="D452" s="462" t="s">
        <v>4</v>
      </c>
    </row>
    <row r="453" spans="4:4">
      <c r="D453" s="462" t="s">
        <v>4</v>
      </c>
    </row>
    <row r="454" spans="4:4">
      <c r="D454" s="462" t="s">
        <v>4</v>
      </c>
    </row>
    <row r="455" spans="4:4">
      <c r="D455" s="462" t="s">
        <v>4</v>
      </c>
    </row>
    <row r="456" spans="4:4">
      <c r="D456" s="462" t="s">
        <v>4</v>
      </c>
    </row>
    <row r="457" spans="4:4">
      <c r="D457" s="462" t="s">
        <v>4</v>
      </c>
    </row>
    <row r="458" spans="4:4">
      <c r="D458" s="462" t="s">
        <v>4</v>
      </c>
    </row>
    <row r="459" spans="4:4">
      <c r="D459" s="462" t="s">
        <v>4</v>
      </c>
    </row>
    <row r="460" spans="4:4">
      <c r="D460" s="462" t="s">
        <v>4</v>
      </c>
    </row>
    <row r="461" spans="4:4">
      <c r="D461" s="462" t="s">
        <v>4</v>
      </c>
    </row>
    <row r="462" spans="4:4">
      <c r="D462" s="462" t="s">
        <v>4</v>
      </c>
    </row>
    <row r="463" spans="4:4">
      <c r="D463" s="462" t="s">
        <v>4</v>
      </c>
    </row>
    <row r="464" spans="4:4">
      <c r="D464" s="462" t="s">
        <v>4</v>
      </c>
    </row>
    <row r="465" spans="4:4">
      <c r="D465" s="462" t="s">
        <v>4</v>
      </c>
    </row>
    <row r="466" spans="4:4">
      <c r="D466" s="462" t="s">
        <v>4</v>
      </c>
    </row>
    <row r="467" spans="4:4">
      <c r="D467" s="462" t="s">
        <v>4</v>
      </c>
    </row>
    <row r="468" spans="4:4">
      <c r="D468" s="462" t="s">
        <v>4</v>
      </c>
    </row>
    <row r="469" spans="4:4">
      <c r="D469" s="462" t="s">
        <v>4</v>
      </c>
    </row>
    <row r="470" spans="4:4">
      <c r="D470" s="462" t="s">
        <v>4</v>
      </c>
    </row>
    <row r="471" spans="4:4">
      <c r="D471" s="462" t="s">
        <v>4</v>
      </c>
    </row>
    <row r="472" spans="4:4">
      <c r="D472" s="462" t="s">
        <v>4</v>
      </c>
    </row>
    <row r="473" spans="4:4">
      <c r="D473" s="462" t="s">
        <v>4</v>
      </c>
    </row>
    <row r="474" spans="4:4">
      <c r="D474" s="462" t="s">
        <v>4</v>
      </c>
    </row>
    <row r="475" spans="4:4">
      <c r="D475" s="462" t="s">
        <v>4</v>
      </c>
    </row>
    <row r="476" spans="4:4">
      <c r="D476" s="462" t="s">
        <v>4</v>
      </c>
    </row>
    <row r="477" spans="4:4">
      <c r="D477" s="462" t="s">
        <v>4</v>
      </c>
    </row>
    <row r="478" spans="4:4">
      <c r="D478" s="462" t="s">
        <v>4</v>
      </c>
    </row>
    <row r="479" spans="4:4">
      <c r="D479" s="462" t="s">
        <v>4</v>
      </c>
    </row>
    <row r="480" spans="4:4">
      <c r="D480" s="462" t="s">
        <v>4</v>
      </c>
    </row>
    <row r="481" spans="4:4">
      <c r="D481" s="462" t="s">
        <v>4</v>
      </c>
    </row>
    <row r="482" spans="4:4">
      <c r="D482" s="462" t="s">
        <v>4</v>
      </c>
    </row>
    <row r="483" spans="4:4">
      <c r="D483" s="462" t="s">
        <v>4</v>
      </c>
    </row>
    <row r="484" spans="4:4">
      <c r="D484" s="462" t="s">
        <v>4</v>
      </c>
    </row>
    <row r="485" spans="4:4">
      <c r="D485" s="462" t="s">
        <v>4</v>
      </c>
    </row>
    <row r="486" spans="4:4">
      <c r="D486" s="462" t="s">
        <v>4</v>
      </c>
    </row>
    <row r="487" spans="4:4">
      <c r="D487" s="462" t="s">
        <v>4</v>
      </c>
    </row>
    <row r="488" spans="4:4">
      <c r="D488" s="462" t="s">
        <v>4</v>
      </c>
    </row>
    <row r="489" spans="4:4">
      <c r="D489" s="462" t="s">
        <v>4</v>
      </c>
    </row>
    <row r="490" spans="4:4">
      <c r="D490" s="462" t="s">
        <v>4</v>
      </c>
    </row>
    <row r="491" spans="4:4">
      <c r="D491" s="462" t="s">
        <v>4</v>
      </c>
    </row>
    <row r="492" spans="4:4">
      <c r="D492" s="462" t="s">
        <v>4</v>
      </c>
    </row>
    <row r="493" spans="4:4">
      <c r="D493" s="462" t="s">
        <v>4</v>
      </c>
    </row>
    <row r="494" spans="4:4">
      <c r="D494" s="462" t="s">
        <v>4</v>
      </c>
    </row>
    <row r="495" spans="4:4">
      <c r="D495" s="462" t="s">
        <v>4</v>
      </c>
    </row>
    <row r="496" spans="4:4">
      <c r="D496" s="462" t="s">
        <v>4</v>
      </c>
    </row>
    <row r="497" spans="4:4">
      <c r="D497" s="462" t="s">
        <v>4</v>
      </c>
    </row>
    <row r="498" spans="4:4">
      <c r="D498" s="462" t="s">
        <v>4</v>
      </c>
    </row>
    <row r="499" spans="4:4">
      <c r="D499" s="462" t="s">
        <v>4</v>
      </c>
    </row>
    <row r="500" spans="4:4">
      <c r="D500" s="462" t="s">
        <v>4</v>
      </c>
    </row>
    <row r="501" spans="4:4">
      <c r="D501" s="462" t="s">
        <v>4</v>
      </c>
    </row>
    <row r="502" spans="4:4">
      <c r="D502" s="462" t="s">
        <v>4</v>
      </c>
    </row>
    <row r="503" spans="4:4">
      <c r="D503" s="462" t="s">
        <v>4</v>
      </c>
    </row>
    <row r="504" spans="4:4">
      <c r="D504" s="462" t="s">
        <v>4</v>
      </c>
    </row>
    <row r="505" spans="4:4">
      <c r="D505" s="462" t="s">
        <v>4</v>
      </c>
    </row>
    <row r="506" spans="4:4">
      <c r="D506" s="462" t="s">
        <v>4</v>
      </c>
    </row>
    <row r="507" spans="4:4">
      <c r="D507" s="462" t="s">
        <v>4</v>
      </c>
    </row>
    <row r="508" spans="4:4">
      <c r="D508" s="462" t="s">
        <v>4</v>
      </c>
    </row>
    <row r="509" spans="4:4">
      <c r="D509" s="462" t="s">
        <v>4</v>
      </c>
    </row>
    <row r="510" spans="4:4">
      <c r="D510" s="462" t="s">
        <v>4</v>
      </c>
    </row>
    <row r="511" spans="4:4">
      <c r="D511" s="462" t="s">
        <v>4</v>
      </c>
    </row>
    <row r="512" spans="4:4">
      <c r="D512" s="462" t="s">
        <v>4</v>
      </c>
    </row>
    <row r="513" spans="4:4">
      <c r="D513" s="462" t="s">
        <v>4</v>
      </c>
    </row>
    <row r="514" spans="4:4">
      <c r="D514" s="462" t="s">
        <v>4</v>
      </c>
    </row>
    <row r="515" spans="4:4">
      <c r="D515" s="462" t="s">
        <v>4</v>
      </c>
    </row>
    <row r="516" spans="4:4">
      <c r="D516" s="462" t="s">
        <v>4</v>
      </c>
    </row>
    <row r="517" spans="4:4">
      <c r="D517" s="462" t="s">
        <v>4</v>
      </c>
    </row>
    <row r="518" spans="4:4">
      <c r="D518" s="462" t="s">
        <v>4</v>
      </c>
    </row>
    <row r="519" spans="4:4">
      <c r="D519" s="462" t="s">
        <v>4</v>
      </c>
    </row>
    <row r="520" spans="4:4">
      <c r="D520" s="462" t="s">
        <v>4</v>
      </c>
    </row>
    <row r="521" spans="4:4">
      <c r="D521" s="462" t="s">
        <v>4</v>
      </c>
    </row>
    <row r="522" spans="4:4">
      <c r="D522" s="462" t="s">
        <v>4</v>
      </c>
    </row>
    <row r="523" spans="4:4">
      <c r="D523" s="462" t="s">
        <v>4</v>
      </c>
    </row>
    <row r="524" spans="4:4">
      <c r="D524" s="462" t="s">
        <v>4</v>
      </c>
    </row>
    <row r="525" spans="4:4">
      <c r="D525" s="462" t="s">
        <v>4</v>
      </c>
    </row>
    <row r="526" spans="4:4">
      <c r="D526" s="462" t="s">
        <v>4</v>
      </c>
    </row>
    <row r="527" spans="4:4">
      <c r="D527" s="462" t="s">
        <v>4</v>
      </c>
    </row>
    <row r="528" spans="4:4">
      <c r="D528" s="462" t="s">
        <v>4</v>
      </c>
    </row>
    <row r="529" spans="4:4">
      <c r="D529" s="462" t="s">
        <v>4</v>
      </c>
    </row>
    <row r="530" spans="4:4">
      <c r="D530" s="462" t="s">
        <v>4</v>
      </c>
    </row>
    <row r="531" spans="4:4">
      <c r="D531" s="462" t="s">
        <v>4</v>
      </c>
    </row>
    <row r="532" spans="4:4">
      <c r="D532" s="462" t="s">
        <v>4</v>
      </c>
    </row>
    <row r="533" spans="4:4">
      <c r="D533" s="462" t="s">
        <v>4</v>
      </c>
    </row>
    <row r="534" spans="4:4">
      <c r="D534" s="462" t="s">
        <v>4</v>
      </c>
    </row>
    <row r="535" spans="4:4">
      <c r="D535" s="462" t="s">
        <v>4</v>
      </c>
    </row>
    <row r="536" spans="4:4">
      <c r="D536" s="462" t="s">
        <v>4</v>
      </c>
    </row>
    <row r="537" spans="4:4">
      <c r="D537" s="462" t="s">
        <v>4</v>
      </c>
    </row>
    <row r="538" spans="4:4">
      <c r="D538" s="462" t="s">
        <v>4</v>
      </c>
    </row>
    <row r="539" spans="4:4">
      <c r="D539" s="462" t="s">
        <v>4</v>
      </c>
    </row>
    <row r="540" spans="4:4">
      <c r="D540" s="462" t="s">
        <v>4</v>
      </c>
    </row>
    <row r="541" spans="4:4">
      <c r="D541" s="462" t="s">
        <v>4</v>
      </c>
    </row>
    <row r="542" spans="4:4">
      <c r="D542" s="462" t="s">
        <v>4</v>
      </c>
    </row>
    <row r="543" spans="4:4">
      <c r="D543" s="462" t="s">
        <v>4</v>
      </c>
    </row>
    <row r="544" spans="4:4">
      <c r="D544" s="462" t="s">
        <v>4</v>
      </c>
    </row>
    <row r="545" spans="4:4">
      <c r="D545" s="462" t="s">
        <v>4</v>
      </c>
    </row>
    <row r="546" spans="4:4">
      <c r="D546" s="462" t="s">
        <v>4</v>
      </c>
    </row>
    <row r="547" spans="4:4">
      <c r="D547" s="462" t="s">
        <v>4</v>
      </c>
    </row>
    <row r="548" spans="4:4">
      <c r="D548" s="462" t="s">
        <v>4</v>
      </c>
    </row>
    <row r="549" spans="4:4">
      <c r="D549" s="462" t="s">
        <v>4</v>
      </c>
    </row>
    <row r="550" spans="4:4">
      <c r="D550" s="462" t="s">
        <v>4</v>
      </c>
    </row>
    <row r="551" spans="4:4">
      <c r="D551" s="462" t="s">
        <v>4</v>
      </c>
    </row>
    <row r="552" spans="4:4">
      <c r="D552" s="462" t="s">
        <v>4</v>
      </c>
    </row>
    <row r="553" spans="4:4">
      <c r="D553" s="462" t="s">
        <v>4</v>
      </c>
    </row>
    <row r="554" spans="4:4">
      <c r="D554" s="462" t="s">
        <v>4</v>
      </c>
    </row>
    <row r="555" spans="4:4">
      <c r="D555" s="462" t="s">
        <v>4</v>
      </c>
    </row>
    <row r="556" spans="4:4">
      <c r="D556" s="462" t="s">
        <v>4</v>
      </c>
    </row>
    <row r="557" spans="4:4">
      <c r="D557" s="462" t="s">
        <v>4</v>
      </c>
    </row>
    <row r="558" spans="4:4">
      <c r="D558" s="462" t="s">
        <v>4</v>
      </c>
    </row>
    <row r="559" spans="4:4">
      <c r="D559" s="462" t="s">
        <v>4</v>
      </c>
    </row>
    <row r="560" spans="4:4">
      <c r="D560" s="462" t="s">
        <v>4</v>
      </c>
    </row>
    <row r="561" spans="4:4">
      <c r="D561" s="462" t="s">
        <v>4</v>
      </c>
    </row>
    <row r="562" spans="4:4">
      <c r="D562" s="462" t="s">
        <v>4</v>
      </c>
    </row>
    <row r="563" spans="4:4">
      <c r="D563" s="462" t="s">
        <v>4</v>
      </c>
    </row>
    <row r="564" spans="4:4">
      <c r="D564" s="462" t="s">
        <v>4</v>
      </c>
    </row>
    <row r="565" spans="4:4">
      <c r="D565" s="462" t="s">
        <v>4</v>
      </c>
    </row>
    <row r="566" spans="4:4">
      <c r="D566" s="462" t="s">
        <v>4</v>
      </c>
    </row>
    <row r="567" spans="4:4">
      <c r="D567" s="462" t="s">
        <v>4</v>
      </c>
    </row>
    <row r="568" spans="4:4">
      <c r="D568" s="462" t="s">
        <v>4</v>
      </c>
    </row>
    <row r="569" spans="4:4">
      <c r="D569" s="462" t="s">
        <v>4</v>
      </c>
    </row>
    <row r="570" spans="4:4">
      <c r="D570" s="462" t="s">
        <v>4</v>
      </c>
    </row>
    <row r="571" spans="4:4">
      <c r="D571" s="462" t="s">
        <v>4</v>
      </c>
    </row>
  </sheetData>
  <mergeCells count="9">
    <mergeCell ref="A13:C13"/>
    <mergeCell ref="B38:C38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61" orientation="landscape" useFirstPageNumber="1" r:id="rId1"/>
  <headerFooter alignWithMargins="0">
    <oddHeader>&amp;C&amp;"Arial,Normalny"&amp;13- &amp;P -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0" zoomScaleNormal="70" workbookViewId="0">
      <selection activeCell="K23" sqref="K23"/>
    </sheetView>
  </sheetViews>
  <sheetFormatPr defaultColWidth="12.5703125" defaultRowHeight="15"/>
  <cols>
    <col min="1" max="1" width="4.85546875" style="465" customWidth="1"/>
    <col min="2" max="2" width="1.7109375" style="465" customWidth="1"/>
    <col min="3" max="3" width="55" style="465" customWidth="1"/>
    <col min="4" max="4" width="20.140625" style="465" customWidth="1"/>
    <col min="5" max="8" width="21.42578125" style="465" customWidth="1"/>
    <col min="9" max="256" width="12.5703125" style="465"/>
    <col min="257" max="257" width="4.85546875" style="465" customWidth="1"/>
    <col min="258" max="258" width="1.7109375" style="465" customWidth="1"/>
    <col min="259" max="259" width="55" style="465" customWidth="1"/>
    <col min="260" max="260" width="20.140625" style="465" customWidth="1"/>
    <col min="261" max="264" width="21.42578125" style="465" customWidth="1"/>
    <col min="265" max="512" width="12.5703125" style="465"/>
    <col min="513" max="513" width="4.85546875" style="465" customWidth="1"/>
    <col min="514" max="514" width="1.7109375" style="465" customWidth="1"/>
    <col min="515" max="515" width="55" style="465" customWidth="1"/>
    <col min="516" max="516" width="20.140625" style="465" customWidth="1"/>
    <col min="517" max="520" width="21.42578125" style="465" customWidth="1"/>
    <col min="521" max="768" width="12.5703125" style="465"/>
    <col min="769" max="769" width="4.85546875" style="465" customWidth="1"/>
    <col min="770" max="770" width="1.7109375" style="465" customWidth="1"/>
    <col min="771" max="771" width="55" style="465" customWidth="1"/>
    <col min="772" max="772" width="20.140625" style="465" customWidth="1"/>
    <col min="773" max="776" width="21.42578125" style="465" customWidth="1"/>
    <col min="777" max="1024" width="12.5703125" style="465"/>
    <col min="1025" max="1025" width="4.85546875" style="465" customWidth="1"/>
    <col min="1026" max="1026" width="1.7109375" style="465" customWidth="1"/>
    <col min="1027" max="1027" width="55" style="465" customWidth="1"/>
    <col min="1028" max="1028" width="20.140625" style="465" customWidth="1"/>
    <col min="1029" max="1032" width="21.42578125" style="465" customWidth="1"/>
    <col min="1033" max="1280" width="12.5703125" style="465"/>
    <col min="1281" max="1281" width="4.85546875" style="465" customWidth="1"/>
    <col min="1282" max="1282" width="1.7109375" style="465" customWidth="1"/>
    <col min="1283" max="1283" width="55" style="465" customWidth="1"/>
    <col min="1284" max="1284" width="20.140625" style="465" customWidth="1"/>
    <col min="1285" max="1288" width="21.42578125" style="465" customWidth="1"/>
    <col min="1289" max="1536" width="12.5703125" style="465"/>
    <col min="1537" max="1537" width="4.85546875" style="465" customWidth="1"/>
    <col min="1538" max="1538" width="1.7109375" style="465" customWidth="1"/>
    <col min="1539" max="1539" width="55" style="465" customWidth="1"/>
    <col min="1540" max="1540" width="20.140625" style="465" customWidth="1"/>
    <col min="1541" max="1544" width="21.42578125" style="465" customWidth="1"/>
    <col min="1545" max="1792" width="12.5703125" style="465"/>
    <col min="1793" max="1793" width="4.85546875" style="465" customWidth="1"/>
    <col min="1794" max="1794" width="1.7109375" style="465" customWidth="1"/>
    <col min="1795" max="1795" width="55" style="465" customWidth="1"/>
    <col min="1796" max="1796" width="20.140625" style="465" customWidth="1"/>
    <col min="1797" max="1800" width="21.42578125" style="465" customWidth="1"/>
    <col min="1801" max="2048" width="12.5703125" style="465"/>
    <col min="2049" max="2049" width="4.85546875" style="465" customWidth="1"/>
    <col min="2050" max="2050" width="1.7109375" style="465" customWidth="1"/>
    <col min="2051" max="2051" width="55" style="465" customWidth="1"/>
    <col min="2052" max="2052" width="20.140625" style="465" customWidth="1"/>
    <col min="2053" max="2056" width="21.42578125" style="465" customWidth="1"/>
    <col min="2057" max="2304" width="12.5703125" style="465"/>
    <col min="2305" max="2305" width="4.85546875" style="465" customWidth="1"/>
    <col min="2306" max="2306" width="1.7109375" style="465" customWidth="1"/>
    <col min="2307" max="2307" width="55" style="465" customWidth="1"/>
    <col min="2308" max="2308" width="20.140625" style="465" customWidth="1"/>
    <col min="2309" max="2312" width="21.42578125" style="465" customWidth="1"/>
    <col min="2313" max="2560" width="12.5703125" style="465"/>
    <col min="2561" max="2561" width="4.85546875" style="465" customWidth="1"/>
    <col min="2562" max="2562" width="1.7109375" style="465" customWidth="1"/>
    <col min="2563" max="2563" width="55" style="465" customWidth="1"/>
    <col min="2564" max="2564" width="20.140625" style="465" customWidth="1"/>
    <col min="2565" max="2568" width="21.42578125" style="465" customWidth="1"/>
    <col min="2569" max="2816" width="12.5703125" style="465"/>
    <col min="2817" max="2817" width="4.85546875" style="465" customWidth="1"/>
    <col min="2818" max="2818" width="1.7109375" style="465" customWidth="1"/>
    <col min="2819" max="2819" width="55" style="465" customWidth="1"/>
    <col min="2820" max="2820" width="20.140625" style="465" customWidth="1"/>
    <col min="2821" max="2824" width="21.42578125" style="465" customWidth="1"/>
    <col min="2825" max="3072" width="12.5703125" style="465"/>
    <col min="3073" max="3073" width="4.85546875" style="465" customWidth="1"/>
    <col min="3074" max="3074" width="1.7109375" style="465" customWidth="1"/>
    <col min="3075" max="3075" width="55" style="465" customWidth="1"/>
    <col min="3076" max="3076" width="20.140625" style="465" customWidth="1"/>
    <col min="3077" max="3080" width="21.42578125" style="465" customWidth="1"/>
    <col min="3081" max="3328" width="12.5703125" style="465"/>
    <col min="3329" max="3329" width="4.85546875" style="465" customWidth="1"/>
    <col min="3330" max="3330" width="1.7109375" style="465" customWidth="1"/>
    <col min="3331" max="3331" width="55" style="465" customWidth="1"/>
    <col min="3332" max="3332" width="20.140625" style="465" customWidth="1"/>
    <col min="3333" max="3336" width="21.42578125" style="465" customWidth="1"/>
    <col min="3337" max="3584" width="12.5703125" style="465"/>
    <col min="3585" max="3585" width="4.85546875" style="465" customWidth="1"/>
    <col min="3586" max="3586" width="1.7109375" style="465" customWidth="1"/>
    <col min="3587" max="3587" width="55" style="465" customWidth="1"/>
    <col min="3588" max="3588" width="20.140625" style="465" customWidth="1"/>
    <col min="3589" max="3592" width="21.42578125" style="465" customWidth="1"/>
    <col min="3593" max="3840" width="12.5703125" style="465"/>
    <col min="3841" max="3841" width="4.85546875" style="465" customWidth="1"/>
    <col min="3842" max="3842" width="1.7109375" style="465" customWidth="1"/>
    <col min="3843" max="3843" width="55" style="465" customWidth="1"/>
    <col min="3844" max="3844" width="20.140625" style="465" customWidth="1"/>
    <col min="3845" max="3848" width="21.42578125" style="465" customWidth="1"/>
    <col min="3849" max="4096" width="12.5703125" style="465"/>
    <col min="4097" max="4097" width="4.85546875" style="465" customWidth="1"/>
    <col min="4098" max="4098" width="1.7109375" style="465" customWidth="1"/>
    <col min="4099" max="4099" width="55" style="465" customWidth="1"/>
    <col min="4100" max="4100" width="20.140625" style="465" customWidth="1"/>
    <col min="4101" max="4104" width="21.42578125" style="465" customWidth="1"/>
    <col min="4105" max="4352" width="12.5703125" style="465"/>
    <col min="4353" max="4353" width="4.85546875" style="465" customWidth="1"/>
    <col min="4354" max="4354" width="1.7109375" style="465" customWidth="1"/>
    <col min="4355" max="4355" width="55" style="465" customWidth="1"/>
    <col min="4356" max="4356" width="20.140625" style="465" customWidth="1"/>
    <col min="4357" max="4360" width="21.42578125" style="465" customWidth="1"/>
    <col min="4361" max="4608" width="12.5703125" style="465"/>
    <col min="4609" max="4609" width="4.85546875" style="465" customWidth="1"/>
    <col min="4610" max="4610" width="1.7109375" style="465" customWidth="1"/>
    <col min="4611" max="4611" width="55" style="465" customWidth="1"/>
    <col min="4612" max="4612" width="20.140625" style="465" customWidth="1"/>
    <col min="4613" max="4616" width="21.42578125" style="465" customWidth="1"/>
    <col min="4617" max="4864" width="12.5703125" style="465"/>
    <col min="4865" max="4865" width="4.85546875" style="465" customWidth="1"/>
    <col min="4866" max="4866" width="1.7109375" style="465" customWidth="1"/>
    <col min="4867" max="4867" width="55" style="465" customWidth="1"/>
    <col min="4868" max="4868" width="20.140625" style="465" customWidth="1"/>
    <col min="4869" max="4872" width="21.42578125" style="465" customWidth="1"/>
    <col min="4873" max="5120" width="12.5703125" style="465"/>
    <col min="5121" max="5121" width="4.85546875" style="465" customWidth="1"/>
    <col min="5122" max="5122" width="1.7109375" style="465" customWidth="1"/>
    <col min="5123" max="5123" width="55" style="465" customWidth="1"/>
    <col min="5124" max="5124" width="20.140625" style="465" customWidth="1"/>
    <col min="5125" max="5128" width="21.42578125" style="465" customWidth="1"/>
    <col min="5129" max="5376" width="12.5703125" style="465"/>
    <col min="5377" max="5377" width="4.85546875" style="465" customWidth="1"/>
    <col min="5378" max="5378" width="1.7109375" style="465" customWidth="1"/>
    <col min="5379" max="5379" width="55" style="465" customWidth="1"/>
    <col min="5380" max="5380" width="20.140625" style="465" customWidth="1"/>
    <col min="5381" max="5384" width="21.42578125" style="465" customWidth="1"/>
    <col min="5385" max="5632" width="12.5703125" style="465"/>
    <col min="5633" max="5633" width="4.85546875" style="465" customWidth="1"/>
    <col min="5634" max="5634" width="1.7109375" style="465" customWidth="1"/>
    <col min="5635" max="5635" width="55" style="465" customWidth="1"/>
    <col min="5636" max="5636" width="20.140625" style="465" customWidth="1"/>
    <col min="5637" max="5640" width="21.42578125" style="465" customWidth="1"/>
    <col min="5641" max="5888" width="12.5703125" style="465"/>
    <col min="5889" max="5889" width="4.85546875" style="465" customWidth="1"/>
    <col min="5890" max="5890" width="1.7109375" style="465" customWidth="1"/>
    <col min="5891" max="5891" width="55" style="465" customWidth="1"/>
    <col min="5892" max="5892" width="20.140625" style="465" customWidth="1"/>
    <col min="5893" max="5896" width="21.42578125" style="465" customWidth="1"/>
    <col min="5897" max="6144" width="12.5703125" style="465"/>
    <col min="6145" max="6145" width="4.85546875" style="465" customWidth="1"/>
    <col min="6146" max="6146" width="1.7109375" style="465" customWidth="1"/>
    <col min="6147" max="6147" width="55" style="465" customWidth="1"/>
    <col min="6148" max="6148" width="20.140625" style="465" customWidth="1"/>
    <col min="6149" max="6152" width="21.42578125" style="465" customWidth="1"/>
    <col min="6153" max="6400" width="12.5703125" style="465"/>
    <col min="6401" max="6401" width="4.85546875" style="465" customWidth="1"/>
    <col min="6402" max="6402" width="1.7109375" style="465" customWidth="1"/>
    <col min="6403" max="6403" width="55" style="465" customWidth="1"/>
    <col min="6404" max="6404" width="20.140625" style="465" customWidth="1"/>
    <col min="6405" max="6408" width="21.42578125" style="465" customWidth="1"/>
    <col min="6409" max="6656" width="12.5703125" style="465"/>
    <col min="6657" max="6657" width="4.85546875" style="465" customWidth="1"/>
    <col min="6658" max="6658" width="1.7109375" style="465" customWidth="1"/>
    <col min="6659" max="6659" width="55" style="465" customWidth="1"/>
    <col min="6660" max="6660" width="20.140625" style="465" customWidth="1"/>
    <col min="6661" max="6664" width="21.42578125" style="465" customWidth="1"/>
    <col min="6665" max="6912" width="12.5703125" style="465"/>
    <col min="6913" max="6913" width="4.85546875" style="465" customWidth="1"/>
    <col min="6914" max="6914" width="1.7109375" style="465" customWidth="1"/>
    <col min="6915" max="6915" width="55" style="465" customWidth="1"/>
    <col min="6916" max="6916" width="20.140625" style="465" customWidth="1"/>
    <col min="6917" max="6920" width="21.42578125" style="465" customWidth="1"/>
    <col min="6921" max="7168" width="12.5703125" style="465"/>
    <col min="7169" max="7169" width="4.85546875" style="465" customWidth="1"/>
    <col min="7170" max="7170" width="1.7109375" style="465" customWidth="1"/>
    <col min="7171" max="7171" width="55" style="465" customWidth="1"/>
    <col min="7172" max="7172" width="20.140625" style="465" customWidth="1"/>
    <col min="7173" max="7176" width="21.42578125" style="465" customWidth="1"/>
    <col min="7177" max="7424" width="12.5703125" style="465"/>
    <col min="7425" max="7425" width="4.85546875" style="465" customWidth="1"/>
    <col min="7426" max="7426" width="1.7109375" style="465" customWidth="1"/>
    <col min="7427" max="7427" width="55" style="465" customWidth="1"/>
    <col min="7428" max="7428" width="20.140625" style="465" customWidth="1"/>
    <col min="7429" max="7432" width="21.42578125" style="465" customWidth="1"/>
    <col min="7433" max="7680" width="12.5703125" style="465"/>
    <col min="7681" max="7681" width="4.85546875" style="465" customWidth="1"/>
    <col min="7682" max="7682" width="1.7109375" style="465" customWidth="1"/>
    <col min="7683" max="7683" width="55" style="465" customWidth="1"/>
    <col min="7684" max="7684" width="20.140625" style="465" customWidth="1"/>
    <col min="7685" max="7688" width="21.42578125" style="465" customWidth="1"/>
    <col min="7689" max="7936" width="12.5703125" style="465"/>
    <col min="7937" max="7937" width="4.85546875" style="465" customWidth="1"/>
    <col min="7938" max="7938" width="1.7109375" style="465" customWidth="1"/>
    <col min="7939" max="7939" width="55" style="465" customWidth="1"/>
    <col min="7940" max="7940" width="20.140625" style="465" customWidth="1"/>
    <col min="7941" max="7944" width="21.42578125" style="465" customWidth="1"/>
    <col min="7945" max="8192" width="12.5703125" style="465"/>
    <col min="8193" max="8193" width="4.85546875" style="465" customWidth="1"/>
    <col min="8194" max="8194" width="1.7109375" style="465" customWidth="1"/>
    <col min="8195" max="8195" width="55" style="465" customWidth="1"/>
    <col min="8196" max="8196" width="20.140625" style="465" customWidth="1"/>
    <col min="8197" max="8200" width="21.42578125" style="465" customWidth="1"/>
    <col min="8201" max="8448" width="12.5703125" style="465"/>
    <col min="8449" max="8449" width="4.85546875" style="465" customWidth="1"/>
    <col min="8450" max="8450" width="1.7109375" style="465" customWidth="1"/>
    <col min="8451" max="8451" width="55" style="465" customWidth="1"/>
    <col min="8452" max="8452" width="20.140625" style="465" customWidth="1"/>
    <col min="8453" max="8456" width="21.42578125" style="465" customWidth="1"/>
    <col min="8457" max="8704" width="12.5703125" style="465"/>
    <col min="8705" max="8705" width="4.85546875" style="465" customWidth="1"/>
    <col min="8706" max="8706" width="1.7109375" style="465" customWidth="1"/>
    <col min="8707" max="8707" width="55" style="465" customWidth="1"/>
    <col min="8708" max="8708" width="20.140625" style="465" customWidth="1"/>
    <col min="8709" max="8712" width="21.42578125" style="465" customWidth="1"/>
    <col min="8713" max="8960" width="12.5703125" style="465"/>
    <col min="8961" max="8961" width="4.85546875" style="465" customWidth="1"/>
    <col min="8962" max="8962" width="1.7109375" style="465" customWidth="1"/>
    <col min="8963" max="8963" width="55" style="465" customWidth="1"/>
    <col min="8964" max="8964" width="20.140625" style="465" customWidth="1"/>
    <col min="8965" max="8968" width="21.42578125" style="465" customWidth="1"/>
    <col min="8969" max="9216" width="12.5703125" style="465"/>
    <col min="9217" max="9217" width="4.85546875" style="465" customWidth="1"/>
    <col min="9218" max="9218" width="1.7109375" style="465" customWidth="1"/>
    <col min="9219" max="9219" width="55" style="465" customWidth="1"/>
    <col min="9220" max="9220" width="20.140625" style="465" customWidth="1"/>
    <col min="9221" max="9224" width="21.42578125" style="465" customWidth="1"/>
    <col min="9225" max="9472" width="12.5703125" style="465"/>
    <col min="9473" max="9473" width="4.85546875" style="465" customWidth="1"/>
    <col min="9474" max="9474" width="1.7109375" style="465" customWidth="1"/>
    <col min="9475" max="9475" width="55" style="465" customWidth="1"/>
    <col min="9476" max="9476" width="20.140625" style="465" customWidth="1"/>
    <col min="9477" max="9480" width="21.42578125" style="465" customWidth="1"/>
    <col min="9481" max="9728" width="12.5703125" style="465"/>
    <col min="9729" max="9729" width="4.85546875" style="465" customWidth="1"/>
    <col min="9730" max="9730" width="1.7109375" style="465" customWidth="1"/>
    <col min="9731" max="9731" width="55" style="465" customWidth="1"/>
    <col min="9732" max="9732" width="20.140625" style="465" customWidth="1"/>
    <col min="9733" max="9736" width="21.42578125" style="465" customWidth="1"/>
    <col min="9737" max="9984" width="12.5703125" style="465"/>
    <col min="9985" max="9985" width="4.85546875" style="465" customWidth="1"/>
    <col min="9986" max="9986" width="1.7109375" style="465" customWidth="1"/>
    <col min="9987" max="9987" width="55" style="465" customWidth="1"/>
    <col min="9988" max="9988" width="20.140625" style="465" customWidth="1"/>
    <col min="9989" max="9992" width="21.42578125" style="465" customWidth="1"/>
    <col min="9993" max="10240" width="12.5703125" style="465"/>
    <col min="10241" max="10241" width="4.85546875" style="465" customWidth="1"/>
    <col min="10242" max="10242" width="1.7109375" style="465" customWidth="1"/>
    <col min="10243" max="10243" width="55" style="465" customWidth="1"/>
    <col min="10244" max="10244" width="20.140625" style="465" customWidth="1"/>
    <col min="10245" max="10248" width="21.42578125" style="465" customWidth="1"/>
    <col min="10249" max="10496" width="12.5703125" style="465"/>
    <col min="10497" max="10497" width="4.85546875" style="465" customWidth="1"/>
    <col min="10498" max="10498" width="1.7109375" style="465" customWidth="1"/>
    <col min="10499" max="10499" width="55" style="465" customWidth="1"/>
    <col min="10500" max="10500" width="20.140625" style="465" customWidth="1"/>
    <col min="10501" max="10504" width="21.42578125" style="465" customWidth="1"/>
    <col min="10505" max="10752" width="12.5703125" style="465"/>
    <col min="10753" max="10753" width="4.85546875" style="465" customWidth="1"/>
    <col min="10754" max="10754" width="1.7109375" style="465" customWidth="1"/>
    <col min="10755" max="10755" width="55" style="465" customWidth="1"/>
    <col min="10756" max="10756" width="20.140625" style="465" customWidth="1"/>
    <col min="10757" max="10760" width="21.42578125" style="465" customWidth="1"/>
    <col min="10761" max="11008" width="12.5703125" style="465"/>
    <col min="11009" max="11009" width="4.85546875" style="465" customWidth="1"/>
    <col min="11010" max="11010" width="1.7109375" style="465" customWidth="1"/>
    <col min="11011" max="11011" width="55" style="465" customWidth="1"/>
    <col min="11012" max="11012" width="20.140625" style="465" customWidth="1"/>
    <col min="11013" max="11016" width="21.42578125" style="465" customWidth="1"/>
    <col min="11017" max="11264" width="12.5703125" style="465"/>
    <col min="11265" max="11265" width="4.85546875" style="465" customWidth="1"/>
    <col min="11266" max="11266" width="1.7109375" style="465" customWidth="1"/>
    <col min="11267" max="11267" width="55" style="465" customWidth="1"/>
    <col min="11268" max="11268" width="20.140625" style="465" customWidth="1"/>
    <col min="11269" max="11272" width="21.42578125" style="465" customWidth="1"/>
    <col min="11273" max="11520" width="12.5703125" style="465"/>
    <col min="11521" max="11521" width="4.85546875" style="465" customWidth="1"/>
    <col min="11522" max="11522" width="1.7109375" style="465" customWidth="1"/>
    <col min="11523" max="11523" width="55" style="465" customWidth="1"/>
    <col min="11524" max="11524" width="20.140625" style="465" customWidth="1"/>
    <col min="11525" max="11528" width="21.42578125" style="465" customWidth="1"/>
    <col min="11529" max="11776" width="12.5703125" style="465"/>
    <col min="11777" max="11777" width="4.85546875" style="465" customWidth="1"/>
    <col min="11778" max="11778" width="1.7109375" style="465" customWidth="1"/>
    <col min="11779" max="11779" width="55" style="465" customWidth="1"/>
    <col min="11780" max="11780" width="20.140625" style="465" customWidth="1"/>
    <col min="11781" max="11784" width="21.42578125" style="465" customWidth="1"/>
    <col min="11785" max="12032" width="12.5703125" style="465"/>
    <col min="12033" max="12033" width="4.85546875" style="465" customWidth="1"/>
    <col min="12034" max="12034" width="1.7109375" style="465" customWidth="1"/>
    <col min="12035" max="12035" width="55" style="465" customWidth="1"/>
    <col min="12036" max="12036" width="20.140625" style="465" customWidth="1"/>
    <col min="12037" max="12040" width="21.42578125" style="465" customWidth="1"/>
    <col min="12041" max="12288" width="12.5703125" style="465"/>
    <col min="12289" max="12289" width="4.85546875" style="465" customWidth="1"/>
    <col min="12290" max="12290" width="1.7109375" style="465" customWidth="1"/>
    <col min="12291" max="12291" width="55" style="465" customWidth="1"/>
    <col min="12292" max="12292" width="20.140625" style="465" customWidth="1"/>
    <col min="12293" max="12296" width="21.42578125" style="465" customWidth="1"/>
    <col min="12297" max="12544" width="12.5703125" style="465"/>
    <col min="12545" max="12545" width="4.85546875" style="465" customWidth="1"/>
    <col min="12546" max="12546" width="1.7109375" style="465" customWidth="1"/>
    <col min="12547" max="12547" width="55" style="465" customWidth="1"/>
    <col min="12548" max="12548" width="20.140625" style="465" customWidth="1"/>
    <col min="12549" max="12552" width="21.42578125" style="465" customWidth="1"/>
    <col min="12553" max="12800" width="12.5703125" style="465"/>
    <col min="12801" max="12801" width="4.85546875" style="465" customWidth="1"/>
    <col min="12802" max="12802" width="1.7109375" style="465" customWidth="1"/>
    <col min="12803" max="12803" width="55" style="465" customWidth="1"/>
    <col min="12804" max="12804" width="20.140625" style="465" customWidth="1"/>
    <col min="12805" max="12808" width="21.42578125" style="465" customWidth="1"/>
    <col min="12809" max="13056" width="12.5703125" style="465"/>
    <col min="13057" max="13057" width="4.85546875" style="465" customWidth="1"/>
    <col min="13058" max="13058" width="1.7109375" style="465" customWidth="1"/>
    <col min="13059" max="13059" width="55" style="465" customWidth="1"/>
    <col min="13060" max="13060" width="20.140625" style="465" customWidth="1"/>
    <col min="13061" max="13064" width="21.42578125" style="465" customWidth="1"/>
    <col min="13065" max="13312" width="12.5703125" style="465"/>
    <col min="13313" max="13313" width="4.85546875" style="465" customWidth="1"/>
    <col min="13314" max="13314" width="1.7109375" style="465" customWidth="1"/>
    <col min="13315" max="13315" width="55" style="465" customWidth="1"/>
    <col min="13316" max="13316" width="20.140625" style="465" customWidth="1"/>
    <col min="13317" max="13320" width="21.42578125" style="465" customWidth="1"/>
    <col min="13321" max="13568" width="12.5703125" style="465"/>
    <col min="13569" max="13569" width="4.85546875" style="465" customWidth="1"/>
    <col min="13570" max="13570" width="1.7109375" style="465" customWidth="1"/>
    <col min="13571" max="13571" width="55" style="465" customWidth="1"/>
    <col min="13572" max="13572" width="20.140625" style="465" customWidth="1"/>
    <col min="13573" max="13576" width="21.42578125" style="465" customWidth="1"/>
    <col min="13577" max="13824" width="12.5703125" style="465"/>
    <col min="13825" max="13825" width="4.85546875" style="465" customWidth="1"/>
    <col min="13826" max="13826" width="1.7109375" style="465" customWidth="1"/>
    <col min="13827" max="13827" width="55" style="465" customWidth="1"/>
    <col min="13828" max="13828" width="20.140625" style="465" customWidth="1"/>
    <col min="13829" max="13832" width="21.42578125" style="465" customWidth="1"/>
    <col min="13833" max="14080" width="12.5703125" style="465"/>
    <col min="14081" max="14081" width="4.85546875" style="465" customWidth="1"/>
    <col min="14082" max="14082" width="1.7109375" style="465" customWidth="1"/>
    <col min="14083" max="14083" width="55" style="465" customWidth="1"/>
    <col min="14084" max="14084" width="20.140625" style="465" customWidth="1"/>
    <col min="14085" max="14088" width="21.42578125" style="465" customWidth="1"/>
    <col min="14089" max="14336" width="12.5703125" style="465"/>
    <col min="14337" max="14337" width="4.85546875" style="465" customWidth="1"/>
    <col min="14338" max="14338" width="1.7109375" style="465" customWidth="1"/>
    <col min="14339" max="14339" width="55" style="465" customWidth="1"/>
    <col min="14340" max="14340" width="20.140625" style="465" customWidth="1"/>
    <col min="14341" max="14344" width="21.42578125" style="465" customWidth="1"/>
    <col min="14345" max="14592" width="12.5703125" style="465"/>
    <col min="14593" max="14593" width="4.85546875" style="465" customWidth="1"/>
    <col min="14594" max="14594" width="1.7109375" style="465" customWidth="1"/>
    <col min="14595" max="14595" width="55" style="465" customWidth="1"/>
    <col min="14596" max="14596" width="20.140625" style="465" customWidth="1"/>
    <col min="14597" max="14600" width="21.42578125" style="465" customWidth="1"/>
    <col min="14601" max="14848" width="12.5703125" style="465"/>
    <col min="14849" max="14849" width="4.85546875" style="465" customWidth="1"/>
    <col min="14850" max="14850" width="1.7109375" style="465" customWidth="1"/>
    <col min="14851" max="14851" width="55" style="465" customWidth="1"/>
    <col min="14852" max="14852" width="20.140625" style="465" customWidth="1"/>
    <col min="14853" max="14856" width="21.42578125" style="465" customWidth="1"/>
    <col min="14857" max="15104" width="12.5703125" style="465"/>
    <col min="15105" max="15105" width="4.85546875" style="465" customWidth="1"/>
    <col min="15106" max="15106" width="1.7109375" style="465" customWidth="1"/>
    <col min="15107" max="15107" width="55" style="465" customWidth="1"/>
    <col min="15108" max="15108" width="20.140625" style="465" customWidth="1"/>
    <col min="15109" max="15112" width="21.42578125" style="465" customWidth="1"/>
    <col min="15113" max="15360" width="12.5703125" style="465"/>
    <col min="15361" max="15361" width="4.85546875" style="465" customWidth="1"/>
    <col min="15362" max="15362" width="1.7109375" style="465" customWidth="1"/>
    <col min="15363" max="15363" width="55" style="465" customWidth="1"/>
    <col min="15364" max="15364" width="20.140625" style="465" customWidth="1"/>
    <col min="15365" max="15368" width="21.42578125" style="465" customWidth="1"/>
    <col min="15369" max="15616" width="12.5703125" style="465"/>
    <col min="15617" max="15617" width="4.85546875" style="465" customWidth="1"/>
    <col min="15618" max="15618" width="1.7109375" style="465" customWidth="1"/>
    <col min="15619" max="15619" width="55" style="465" customWidth="1"/>
    <col min="15620" max="15620" width="20.140625" style="465" customWidth="1"/>
    <col min="15621" max="15624" width="21.42578125" style="465" customWidth="1"/>
    <col min="15625" max="15872" width="12.5703125" style="465"/>
    <col min="15873" max="15873" width="4.85546875" style="465" customWidth="1"/>
    <col min="15874" max="15874" width="1.7109375" style="465" customWidth="1"/>
    <col min="15875" max="15875" width="55" style="465" customWidth="1"/>
    <col min="15876" max="15876" width="20.140625" style="465" customWidth="1"/>
    <col min="15877" max="15880" width="21.42578125" style="465" customWidth="1"/>
    <col min="15881" max="16128" width="12.5703125" style="465"/>
    <col min="16129" max="16129" width="4.85546875" style="465" customWidth="1"/>
    <col min="16130" max="16130" width="1.7109375" style="465" customWidth="1"/>
    <col min="16131" max="16131" width="55" style="465" customWidth="1"/>
    <col min="16132" max="16132" width="20.140625" style="465" customWidth="1"/>
    <col min="16133" max="16136" width="21.42578125" style="465" customWidth="1"/>
    <col min="16137" max="16384" width="12.5703125" style="465"/>
  </cols>
  <sheetData>
    <row r="1" spans="1:30" ht="16.5" customHeight="1">
      <c r="A1" s="1574" t="s">
        <v>600</v>
      </c>
      <c r="B1" s="1574"/>
      <c r="C1" s="1574"/>
      <c r="D1" s="463"/>
      <c r="E1" s="463"/>
      <c r="F1" s="463"/>
      <c r="G1" s="464"/>
      <c r="H1" s="464"/>
    </row>
    <row r="2" spans="1:30" ht="15.75" customHeight="1">
      <c r="A2" s="1575" t="s">
        <v>601</v>
      </c>
      <c r="B2" s="1575"/>
      <c r="C2" s="1575"/>
      <c r="D2" s="1575"/>
      <c r="E2" s="1575"/>
      <c r="F2" s="1575"/>
      <c r="G2" s="1575"/>
      <c r="H2" s="1575"/>
    </row>
    <row r="3" spans="1:30" ht="12" customHeight="1">
      <c r="A3" s="463"/>
      <c r="B3" s="463"/>
      <c r="C3" s="466"/>
      <c r="D3" s="467"/>
      <c r="E3" s="467"/>
      <c r="F3" s="467"/>
      <c r="G3" s="468"/>
      <c r="H3" s="468"/>
    </row>
    <row r="4" spans="1:30" ht="15" customHeight="1">
      <c r="A4" s="469"/>
      <c r="B4" s="469"/>
      <c r="C4" s="466"/>
      <c r="D4" s="467"/>
      <c r="E4" s="467"/>
      <c r="F4" s="467"/>
      <c r="G4" s="468"/>
      <c r="H4" s="470" t="s">
        <v>2</v>
      </c>
    </row>
    <row r="5" spans="1:30" ht="16.5" customHeight="1">
      <c r="A5" s="471"/>
      <c r="B5" s="464"/>
      <c r="C5" s="472"/>
      <c r="D5" s="1576" t="s">
        <v>562</v>
      </c>
      <c r="E5" s="1577"/>
      <c r="F5" s="1578"/>
      <c r="G5" s="1579" t="s">
        <v>563</v>
      </c>
      <c r="H5" s="1580"/>
    </row>
    <row r="6" spans="1:30" ht="15" customHeight="1">
      <c r="A6" s="473"/>
      <c r="B6" s="464"/>
      <c r="C6" s="474"/>
      <c r="D6" s="1564" t="s">
        <v>778</v>
      </c>
      <c r="E6" s="1565"/>
      <c r="F6" s="1566"/>
      <c r="G6" s="1543" t="s">
        <v>778</v>
      </c>
      <c r="H6" s="1545"/>
      <c r="K6" s="475" t="s">
        <v>4</v>
      </c>
      <c r="L6" s="475" t="s">
        <v>4</v>
      </c>
      <c r="M6" s="475" t="s">
        <v>4</v>
      </c>
      <c r="N6" s="475" t="s">
        <v>4</v>
      </c>
      <c r="W6" s="475" t="s">
        <v>4</v>
      </c>
      <c r="X6" s="475" t="s">
        <v>4</v>
      </c>
      <c r="Y6" s="475" t="s">
        <v>4</v>
      </c>
      <c r="Z6" s="475" t="s">
        <v>4</v>
      </c>
    </row>
    <row r="7" spans="1:30" ht="15.75">
      <c r="A7" s="473"/>
      <c r="B7" s="464"/>
      <c r="C7" s="476" t="s">
        <v>3</v>
      </c>
      <c r="D7" s="477"/>
      <c r="E7" s="478" t="s">
        <v>564</v>
      </c>
      <c r="F7" s="479"/>
      <c r="G7" s="480" t="s">
        <v>4</v>
      </c>
      <c r="H7" s="481" t="s">
        <v>4</v>
      </c>
    </row>
    <row r="8" spans="1:30" ht="14.25" customHeight="1">
      <c r="A8" s="473"/>
      <c r="B8" s="464"/>
      <c r="C8" s="482"/>
      <c r="D8" s="483"/>
      <c r="E8" s="484"/>
      <c r="F8" s="485" t="s">
        <v>564</v>
      </c>
      <c r="G8" s="486" t="s">
        <v>565</v>
      </c>
      <c r="H8" s="481" t="s">
        <v>566</v>
      </c>
      <c r="K8" s="475" t="s">
        <v>4</v>
      </c>
      <c r="L8" s="475" t="s">
        <v>4</v>
      </c>
      <c r="M8" s="475" t="s">
        <v>4</v>
      </c>
      <c r="N8" s="475" t="s">
        <v>4</v>
      </c>
      <c r="W8" s="475" t="s">
        <v>4</v>
      </c>
      <c r="X8" s="475" t="s">
        <v>4</v>
      </c>
      <c r="Y8" s="475" t="s">
        <v>4</v>
      </c>
      <c r="Z8" s="475" t="s">
        <v>4</v>
      </c>
    </row>
    <row r="9" spans="1:30" ht="14.25" customHeight="1">
      <c r="A9" s="473"/>
      <c r="B9" s="464"/>
      <c r="C9" s="487"/>
      <c r="D9" s="488" t="s">
        <v>567</v>
      </c>
      <c r="E9" s="489" t="s">
        <v>568</v>
      </c>
      <c r="F9" s="490" t="s">
        <v>569</v>
      </c>
      <c r="G9" s="486" t="s">
        <v>570</v>
      </c>
      <c r="H9" s="481" t="s">
        <v>571</v>
      </c>
    </row>
    <row r="10" spans="1:30" ht="14.25" customHeight="1">
      <c r="A10" s="491"/>
      <c r="B10" s="469"/>
      <c r="C10" s="492"/>
      <c r="D10" s="493"/>
      <c r="E10" s="494"/>
      <c r="F10" s="490" t="s">
        <v>572</v>
      </c>
      <c r="G10" s="495" t="s">
        <v>573</v>
      </c>
      <c r="H10" s="496"/>
      <c r="K10" s="475" t="s">
        <v>4</v>
      </c>
      <c r="L10" s="475" t="s">
        <v>4</v>
      </c>
      <c r="M10" s="475" t="s">
        <v>4</v>
      </c>
      <c r="N10" s="475" t="s">
        <v>4</v>
      </c>
      <c r="W10" s="475" t="s">
        <v>4</v>
      </c>
      <c r="X10" s="475" t="s">
        <v>4</v>
      </c>
      <c r="Y10" s="475" t="s">
        <v>4</v>
      </c>
      <c r="Z10" s="475" t="s">
        <v>4</v>
      </c>
    </row>
    <row r="11" spans="1:30" ht="9.9499999999999993" customHeight="1">
      <c r="A11" s="1581" t="s">
        <v>439</v>
      </c>
      <c r="B11" s="1582"/>
      <c r="C11" s="1583"/>
      <c r="D11" s="1096">
        <v>2</v>
      </c>
      <c r="E11" s="497">
        <v>3</v>
      </c>
      <c r="F11" s="497">
        <v>4</v>
      </c>
      <c r="G11" s="498">
        <v>5</v>
      </c>
      <c r="H11" s="499">
        <v>6</v>
      </c>
    </row>
    <row r="12" spans="1:30" ht="15.75" customHeight="1">
      <c r="A12" s="471"/>
      <c r="B12" s="500"/>
      <c r="C12" s="501" t="s">
        <v>4</v>
      </c>
      <c r="D12" s="502" t="s">
        <v>4</v>
      </c>
      <c r="E12" s="503" t="s">
        <v>124</v>
      </c>
      <c r="F12" s="504"/>
      <c r="G12" s="505" t="s">
        <v>4</v>
      </c>
      <c r="H12" s="506" t="s">
        <v>124</v>
      </c>
      <c r="K12" s="475" t="s">
        <v>4</v>
      </c>
      <c r="L12" s="475" t="s">
        <v>4</v>
      </c>
      <c r="M12" s="475" t="s">
        <v>4</v>
      </c>
      <c r="N12" s="475" t="s">
        <v>4</v>
      </c>
      <c r="W12" s="475" t="s">
        <v>4</v>
      </c>
      <c r="X12" s="475" t="s">
        <v>4</v>
      </c>
      <c r="Y12" s="475" t="s">
        <v>4</v>
      </c>
      <c r="Z12" s="475" t="s">
        <v>4</v>
      </c>
    </row>
    <row r="13" spans="1:30" ht="15.75">
      <c r="A13" s="1570" t="s">
        <v>40</v>
      </c>
      <c r="B13" s="1571"/>
      <c r="C13" s="1572"/>
      <c r="D13" s="763">
        <v>317603156.54000014</v>
      </c>
      <c r="E13" s="764">
        <v>82033119.969999999</v>
      </c>
      <c r="F13" s="764">
        <v>2746.48</v>
      </c>
      <c r="G13" s="765">
        <v>81320861.959999993</v>
      </c>
      <c r="H13" s="766">
        <v>712258.01</v>
      </c>
    </row>
    <row r="14" spans="1:30" s="509" customFormat="1" ht="24" customHeight="1">
      <c r="A14" s="762">
        <v>2</v>
      </c>
      <c r="B14" s="507" t="s">
        <v>47</v>
      </c>
      <c r="C14" s="508" t="s">
        <v>602</v>
      </c>
      <c r="D14" s="767">
        <v>9376211.2700000014</v>
      </c>
      <c r="E14" s="768">
        <v>0</v>
      </c>
      <c r="F14" s="768">
        <v>0</v>
      </c>
      <c r="G14" s="769">
        <v>0</v>
      </c>
      <c r="H14" s="770">
        <v>0</v>
      </c>
      <c r="I14" s="465"/>
      <c r="J14" s="465"/>
      <c r="K14" s="475" t="s">
        <v>4</v>
      </c>
      <c r="L14" s="475" t="s">
        <v>4</v>
      </c>
      <c r="M14" s="475" t="s">
        <v>4</v>
      </c>
      <c r="N14" s="475" t="s">
        <v>4</v>
      </c>
      <c r="O14" s="465"/>
      <c r="P14" s="465"/>
      <c r="Q14" s="465"/>
      <c r="R14" s="465"/>
      <c r="S14" s="465"/>
      <c r="T14" s="465"/>
      <c r="U14" s="465"/>
      <c r="V14" s="465"/>
      <c r="W14" s="475" t="s">
        <v>4</v>
      </c>
      <c r="X14" s="475" t="s">
        <v>4</v>
      </c>
      <c r="Y14" s="475" t="s">
        <v>4</v>
      </c>
      <c r="Z14" s="475" t="s">
        <v>4</v>
      </c>
      <c r="AA14" s="465"/>
      <c r="AB14" s="465"/>
      <c r="AC14" s="465"/>
      <c r="AD14" s="465"/>
    </row>
    <row r="15" spans="1:30" s="509" customFormat="1" ht="24" customHeight="1">
      <c r="A15" s="762">
        <v>4</v>
      </c>
      <c r="B15" s="507" t="s">
        <v>47</v>
      </c>
      <c r="C15" s="508" t="s">
        <v>603</v>
      </c>
      <c r="D15" s="767">
        <v>12326424.780000007</v>
      </c>
      <c r="E15" s="768">
        <v>0</v>
      </c>
      <c r="F15" s="768">
        <v>0</v>
      </c>
      <c r="G15" s="769">
        <v>0</v>
      </c>
      <c r="H15" s="770">
        <v>0</v>
      </c>
      <c r="I15" s="465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  <c r="U15" s="465"/>
      <c r="V15" s="465"/>
      <c r="W15" s="465"/>
      <c r="X15" s="465"/>
      <c r="Y15" s="465"/>
      <c r="Z15" s="465"/>
      <c r="AA15" s="465"/>
      <c r="AB15" s="465"/>
      <c r="AC15" s="465"/>
      <c r="AD15" s="465"/>
    </row>
    <row r="16" spans="1:30" s="509" customFormat="1" ht="24" customHeight="1">
      <c r="A16" s="762">
        <v>6</v>
      </c>
      <c r="B16" s="507" t="s">
        <v>47</v>
      </c>
      <c r="C16" s="508" t="s">
        <v>604</v>
      </c>
      <c r="D16" s="767">
        <v>8016986.629999999</v>
      </c>
      <c r="E16" s="768">
        <v>2746.48</v>
      </c>
      <c r="F16" s="768">
        <v>2746.48</v>
      </c>
      <c r="G16" s="769">
        <v>2746.48</v>
      </c>
      <c r="H16" s="770">
        <v>0</v>
      </c>
      <c r="I16" s="465"/>
      <c r="J16" s="465"/>
      <c r="K16" s="475" t="s">
        <v>4</v>
      </c>
      <c r="L16" s="475" t="s">
        <v>4</v>
      </c>
      <c r="M16" s="475" t="s">
        <v>4</v>
      </c>
      <c r="N16" s="475" t="s">
        <v>4</v>
      </c>
      <c r="O16" s="465"/>
      <c r="P16" s="465"/>
      <c r="Q16" s="465"/>
      <c r="R16" s="465"/>
      <c r="S16" s="465"/>
      <c r="T16" s="465"/>
      <c r="U16" s="465"/>
      <c r="V16" s="465"/>
      <c r="W16" s="475" t="s">
        <v>4</v>
      </c>
      <c r="X16" s="475" t="s">
        <v>4</v>
      </c>
      <c r="Y16" s="475" t="s">
        <v>4</v>
      </c>
      <c r="Z16" s="475" t="s">
        <v>4</v>
      </c>
      <c r="AA16" s="465"/>
      <c r="AB16" s="465"/>
      <c r="AC16" s="465"/>
      <c r="AD16" s="465"/>
    </row>
    <row r="17" spans="1:30" s="509" customFormat="1" ht="24" customHeight="1">
      <c r="A17" s="762">
        <v>8</v>
      </c>
      <c r="B17" s="507" t="s">
        <v>47</v>
      </c>
      <c r="C17" s="508" t="s">
        <v>605</v>
      </c>
      <c r="D17" s="767">
        <v>2670470.4500000002</v>
      </c>
      <c r="E17" s="768">
        <v>0</v>
      </c>
      <c r="F17" s="768">
        <v>0</v>
      </c>
      <c r="G17" s="769">
        <v>0</v>
      </c>
      <c r="H17" s="770">
        <v>0</v>
      </c>
      <c r="I17" s="465"/>
      <c r="J17" s="465"/>
      <c r="K17" s="465"/>
      <c r="L17" s="465"/>
      <c r="M17" s="465"/>
      <c r="N17" s="465"/>
      <c r="O17" s="465"/>
      <c r="P17" s="465"/>
      <c r="Q17" s="465"/>
      <c r="R17" s="465"/>
      <c r="S17" s="465"/>
      <c r="T17" s="465"/>
      <c r="U17" s="465"/>
      <c r="V17" s="465"/>
      <c r="W17" s="465"/>
      <c r="X17" s="465"/>
      <c r="Y17" s="465"/>
      <c r="Z17" s="465"/>
      <c r="AA17" s="465"/>
      <c r="AB17" s="465"/>
      <c r="AC17" s="465"/>
      <c r="AD17" s="465"/>
    </row>
    <row r="18" spans="1:30" s="509" customFormat="1" ht="24" customHeight="1">
      <c r="A18" s="762">
        <v>10</v>
      </c>
      <c r="B18" s="507" t="s">
        <v>47</v>
      </c>
      <c r="C18" s="508" t="s">
        <v>606</v>
      </c>
      <c r="D18" s="767">
        <v>7626299.169999999</v>
      </c>
      <c r="E18" s="768">
        <v>48658.429999999993</v>
      </c>
      <c r="F18" s="768">
        <v>0</v>
      </c>
      <c r="G18" s="769">
        <v>48658.429999999993</v>
      </c>
      <c r="H18" s="770">
        <v>0</v>
      </c>
      <c r="I18" s="465"/>
      <c r="J18" s="465"/>
      <c r="K18" s="475" t="s">
        <v>4</v>
      </c>
      <c r="L18" s="475" t="s">
        <v>4</v>
      </c>
      <c r="M18" s="475" t="s">
        <v>4</v>
      </c>
      <c r="N18" s="475" t="s">
        <v>4</v>
      </c>
      <c r="O18" s="465"/>
      <c r="P18" s="465"/>
      <c r="Q18" s="465"/>
      <c r="R18" s="465"/>
      <c r="S18" s="465"/>
      <c r="T18" s="465"/>
      <c r="U18" s="465"/>
      <c r="V18" s="465"/>
      <c r="W18" s="475" t="s">
        <v>4</v>
      </c>
      <c r="X18" s="475" t="s">
        <v>4</v>
      </c>
      <c r="Y18" s="475" t="s">
        <v>4</v>
      </c>
      <c r="Z18" s="475" t="s">
        <v>4</v>
      </c>
      <c r="AA18" s="465"/>
      <c r="AB18" s="465"/>
      <c r="AC18" s="465"/>
      <c r="AD18" s="465"/>
    </row>
    <row r="19" spans="1:30" s="509" customFormat="1" ht="24" customHeight="1">
      <c r="A19" s="762">
        <v>12</v>
      </c>
      <c r="B19" s="507" t="s">
        <v>47</v>
      </c>
      <c r="C19" s="508" t="s">
        <v>607</v>
      </c>
      <c r="D19" s="767">
        <v>28863302.889999978</v>
      </c>
      <c r="E19" s="768">
        <v>997</v>
      </c>
      <c r="F19" s="768">
        <v>0</v>
      </c>
      <c r="G19" s="769">
        <v>997</v>
      </c>
      <c r="H19" s="770">
        <v>0</v>
      </c>
      <c r="I19" s="465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  <c r="U19" s="465"/>
      <c r="V19" s="465"/>
      <c r="W19" s="465"/>
      <c r="X19" s="465"/>
      <c r="Y19" s="465"/>
      <c r="Z19" s="465"/>
      <c r="AA19" s="465"/>
      <c r="AB19" s="465"/>
      <c r="AC19" s="465"/>
      <c r="AD19" s="465"/>
    </row>
    <row r="20" spans="1:30" s="509" customFormat="1" ht="24" customHeight="1">
      <c r="A20" s="762">
        <v>14</v>
      </c>
      <c r="B20" s="507" t="s">
        <v>47</v>
      </c>
      <c r="C20" s="508" t="s">
        <v>608</v>
      </c>
      <c r="D20" s="767">
        <v>180108421.64000013</v>
      </c>
      <c r="E20" s="768">
        <v>78943176.100000009</v>
      </c>
      <c r="F20" s="768">
        <v>0</v>
      </c>
      <c r="G20" s="769">
        <v>78943176.100000009</v>
      </c>
      <c r="H20" s="770">
        <v>0</v>
      </c>
      <c r="I20" s="465"/>
      <c r="J20" s="465"/>
      <c r="K20" s="475" t="s">
        <v>4</v>
      </c>
      <c r="L20" s="475" t="s">
        <v>4</v>
      </c>
      <c r="M20" s="475" t="s">
        <v>4</v>
      </c>
      <c r="N20" s="475" t="s">
        <v>4</v>
      </c>
      <c r="O20" s="465"/>
      <c r="P20" s="465"/>
      <c r="Q20" s="465"/>
      <c r="R20" s="465"/>
      <c r="S20" s="465"/>
      <c r="T20" s="465"/>
      <c r="U20" s="465"/>
      <c r="V20" s="465"/>
      <c r="W20" s="475" t="s">
        <v>4</v>
      </c>
      <c r="X20" s="475" t="s">
        <v>4</v>
      </c>
      <c r="Y20" s="475" t="s">
        <v>4</v>
      </c>
      <c r="Z20" s="475" t="s">
        <v>4</v>
      </c>
      <c r="AA20" s="465"/>
      <c r="AB20" s="465"/>
      <c r="AC20" s="465"/>
      <c r="AD20" s="465"/>
    </row>
    <row r="21" spans="1:30" s="509" customFormat="1" ht="24" customHeight="1">
      <c r="A21" s="762">
        <v>16</v>
      </c>
      <c r="B21" s="507" t="s">
        <v>47</v>
      </c>
      <c r="C21" s="508" t="s">
        <v>609</v>
      </c>
      <c r="D21" s="767">
        <v>8367159.9699999969</v>
      </c>
      <c r="E21" s="768">
        <v>3032936.19</v>
      </c>
      <c r="F21" s="768">
        <v>0</v>
      </c>
      <c r="G21" s="769">
        <v>2320689.35</v>
      </c>
      <c r="H21" s="770">
        <v>712246.84</v>
      </c>
      <c r="I21" s="465"/>
      <c r="J21" s="465"/>
      <c r="K21" s="465"/>
      <c r="L21" s="465"/>
      <c r="M21" s="465"/>
      <c r="N21" s="465"/>
      <c r="O21" s="465"/>
      <c r="P21" s="465"/>
      <c r="Q21" s="465"/>
      <c r="R21" s="465"/>
      <c r="S21" s="465"/>
      <c r="T21" s="465"/>
      <c r="U21" s="465"/>
      <c r="V21" s="465"/>
      <c r="W21" s="465"/>
      <c r="X21" s="465"/>
      <c r="Y21" s="465"/>
      <c r="Z21" s="465"/>
      <c r="AA21" s="465"/>
      <c r="AB21" s="465"/>
      <c r="AC21" s="465"/>
      <c r="AD21" s="465"/>
    </row>
    <row r="22" spans="1:30" s="509" customFormat="1" ht="24" customHeight="1">
      <c r="A22" s="762">
        <v>18</v>
      </c>
      <c r="B22" s="507" t="s">
        <v>47</v>
      </c>
      <c r="C22" s="508" t="s">
        <v>610</v>
      </c>
      <c r="D22" s="767">
        <v>10145483.150000002</v>
      </c>
      <c r="E22" s="768">
        <v>0</v>
      </c>
      <c r="F22" s="768">
        <v>0</v>
      </c>
      <c r="G22" s="769">
        <v>0</v>
      </c>
      <c r="H22" s="770">
        <v>0</v>
      </c>
      <c r="I22" s="465"/>
      <c r="J22" s="465"/>
      <c r="K22" s="475" t="s">
        <v>4</v>
      </c>
      <c r="L22" s="475" t="s">
        <v>4</v>
      </c>
      <c r="M22" s="475" t="s">
        <v>4</v>
      </c>
      <c r="N22" s="475" t="s">
        <v>4</v>
      </c>
      <c r="O22" s="465"/>
      <c r="P22" s="465"/>
      <c r="Q22" s="465"/>
      <c r="R22" s="465"/>
      <c r="S22" s="465"/>
      <c r="T22" s="465"/>
      <c r="U22" s="465"/>
      <c r="V22" s="465"/>
      <c r="W22" s="475" t="s">
        <v>4</v>
      </c>
      <c r="X22" s="475" t="s">
        <v>4</v>
      </c>
      <c r="Y22" s="475" t="s">
        <v>4</v>
      </c>
      <c r="Z22" s="475" t="s">
        <v>4</v>
      </c>
      <c r="AA22" s="465"/>
      <c r="AB22" s="465"/>
      <c r="AC22" s="465"/>
      <c r="AD22" s="465"/>
    </row>
    <row r="23" spans="1:30" s="509" customFormat="1" ht="24" customHeight="1">
      <c r="A23" s="762">
        <v>20</v>
      </c>
      <c r="B23" s="507" t="s">
        <v>47</v>
      </c>
      <c r="C23" s="508" t="s">
        <v>611</v>
      </c>
      <c r="D23" s="767">
        <v>5695594.1800000016</v>
      </c>
      <c r="E23" s="768">
        <v>0</v>
      </c>
      <c r="F23" s="768">
        <v>0</v>
      </c>
      <c r="G23" s="769">
        <v>0</v>
      </c>
      <c r="H23" s="770">
        <v>0</v>
      </c>
      <c r="I23" s="465"/>
      <c r="J23" s="465"/>
      <c r="K23" s="465"/>
      <c r="L23" s="465"/>
      <c r="M23" s="465"/>
      <c r="N23" s="465"/>
      <c r="O23" s="465"/>
      <c r="P23" s="465"/>
      <c r="Q23" s="465"/>
      <c r="R23" s="465"/>
      <c r="S23" s="465"/>
      <c r="T23" s="465"/>
      <c r="U23" s="465"/>
      <c r="V23" s="465"/>
      <c r="W23" s="465"/>
      <c r="X23" s="465"/>
      <c r="Y23" s="465"/>
      <c r="Z23" s="465"/>
      <c r="AA23" s="465"/>
      <c r="AB23" s="465"/>
      <c r="AC23" s="465"/>
      <c r="AD23" s="465"/>
    </row>
    <row r="24" spans="1:30" ht="24" customHeight="1">
      <c r="A24" s="762">
        <v>22</v>
      </c>
      <c r="B24" s="507" t="s">
        <v>47</v>
      </c>
      <c r="C24" s="508" t="s">
        <v>612</v>
      </c>
      <c r="D24" s="767">
        <v>8048234.1700000009</v>
      </c>
      <c r="E24" s="768">
        <v>0</v>
      </c>
      <c r="F24" s="768">
        <v>0</v>
      </c>
      <c r="G24" s="769">
        <v>0</v>
      </c>
      <c r="H24" s="770">
        <v>0</v>
      </c>
      <c r="K24" s="475" t="s">
        <v>4</v>
      </c>
      <c r="L24" s="475" t="s">
        <v>4</v>
      </c>
      <c r="M24" s="475" t="s">
        <v>4</v>
      </c>
      <c r="N24" s="475" t="s">
        <v>4</v>
      </c>
      <c r="W24" s="475" t="s">
        <v>4</v>
      </c>
      <c r="X24" s="475" t="s">
        <v>4</v>
      </c>
      <c r="Y24" s="475" t="s">
        <v>4</v>
      </c>
      <c r="Z24" s="475" t="s">
        <v>4</v>
      </c>
    </row>
    <row r="25" spans="1:30" s="509" customFormat="1" ht="24" customHeight="1">
      <c r="A25" s="762">
        <v>24</v>
      </c>
      <c r="B25" s="507" t="s">
        <v>47</v>
      </c>
      <c r="C25" s="508" t="s">
        <v>613</v>
      </c>
      <c r="D25" s="767">
        <v>8393558.540000001</v>
      </c>
      <c r="E25" s="768">
        <v>4605.7700000000004</v>
      </c>
      <c r="F25" s="768">
        <v>0</v>
      </c>
      <c r="G25" s="769">
        <v>4594.6000000000004</v>
      </c>
      <c r="H25" s="770">
        <v>11.17</v>
      </c>
      <c r="I25" s="465"/>
      <c r="J25" s="465"/>
      <c r="K25" s="465"/>
      <c r="L25" s="465"/>
      <c r="M25" s="465"/>
      <c r="N25" s="465"/>
      <c r="O25" s="465"/>
      <c r="P25" s="465"/>
      <c r="Q25" s="465"/>
      <c r="R25" s="465"/>
      <c r="S25" s="465"/>
      <c r="T25" s="465"/>
      <c r="U25" s="465"/>
      <c r="V25" s="465"/>
      <c r="W25" s="465"/>
      <c r="X25" s="465"/>
      <c r="Y25" s="465"/>
      <c r="Z25" s="465"/>
      <c r="AA25" s="465"/>
      <c r="AB25" s="465"/>
      <c r="AC25" s="465"/>
      <c r="AD25" s="465"/>
    </row>
    <row r="26" spans="1:30" s="510" customFormat="1" ht="24" customHeight="1">
      <c r="A26" s="762">
        <v>26</v>
      </c>
      <c r="B26" s="507" t="s">
        <v>47</v>
      </c>
      <c r="C26" s="508" t="s">
        <v>614</v>
      </c>
      <c r="D26" s="767">
        <v>6029809.6499999994</v>
      </c>
      <c r="E26" s="768">
        <v>0</v>
      </c>
      <c r="F26" s="768">
        <v>0</v>
      </c>
      <c r="G26" s="769">
        <v>0</v>
      </c>
      <c r="H26" s="770">
        <v>0</v>
      </c>
      <c r="I26" s="465"/>
      <c r="J26" s="465"/>
      <c r="K26" s="475" t="s">
        <v>4</v>
      </c>
      <c r="L26" s="475" t="s">
        <v>4</v>
      </c>
      <c r="M26" s="475" t="s">
        <v>4</v>
      </c>
      <c r="N26" s="475" t="s">
        <v>4</v>
      </c>
      <c r="O26" s="465"/>
      <c r="P26" s="465"/>
      <c r="Q26" s="465"/>
      <c r="R26" s="465"/>
      <c r="S26" s="465"/>
      <c r="T26" s="465"/>
      <c r="U26" s="465"/>
      <c r="V26" s="465"/>
      <c r="W26" s="475" t="s">
        <v>4</v>
      </c>
      <c r="X26" s="475" t="s">
        <v>4</v>
      </c>
      <c r="Y26" s="475" t="s">
        <v>4</v>
      </c>
      <c r="Z26" s="475" t="s">
        <v>4</v>
      </c>
      <c r="AA26" s="465"/>
      <c r="AB26" s="465"/>
      <c r="AC26" s="465"/>
      <c r="AD26" s="465"/>
    </row>
    <row r="27" spans="1:30" s="511" customFormat="1" ht="24" customHeight="1">
      <c r="A27" s="762">
        <v>28</v>
      </c>
      <c r="B27" s="507" t="s">
        <v>47</v>
      </c>
      <c r="C27" s="508" t="s">
        <v>615</v>
      </c>
      <c r="D27" s="767">
        <v>4565140.2299999986</v>
      </c>
      <c r="E27" s="768">
        <v>0</v>
      </c>
      <c r="F27" s="768">
        <v>0</v>
      </c>
      <c r="G27" s="769">
        <v>0</v>
      </c>
      <c r="H27" s="770">
        <v>0</v>
      </c>
      <c r="I27" s="465"/>
      <c r="J27" s="465"/>
      <c r="K27" s="465"/>
      <c r="L27" s="465"/>
      <c r="M27" s="465"/>
      <c r="N27" s="465"/>
      <c r="O27" s="465"/>
      <c r="P27" s="465"/>
      <c r="Q27" s="465"/>
      <c r="R27" s="465"/>
      <c r="S27" s="465"/>
      <c r="T27" s="465"/>
      <c r="U27" s="465"/>
      <c r="V27" s="465"/>
      <c r="W27" s="465"/>
      <c r="X27" s="465"/>
      <c r="Y27" s="465"/>
      <c r="Z27" s="465"/>
      <c r="AA27" s="465"/>
      <c r="AB27" s="465"/>
      <c r="AC27" s="465"/>
      <c r="AD27" s="465"/>
    </row>
    <row r="28" spans="1:30" s="511" customFormat="1" ht="24" customHeight="1">
      <c r="A28" s="762">
        <v>30</v>
      </c>
      <c r="B28" s="507" t="s">
        <v>47</v>
      </c>
      <c r="C28" s="508" t="s">
        <v>616</v>
      </c>
      <c r="D28" s="767">
        <v>15214507.489999996</v>
      </c>
      <c r="E28" s="768">
        <v>0</v>
      </c>
      <c r="F28" s="768">
        <v>0</v>
      </c>
      <c r="G28" s="769">
        <v>0</v>
      </c>
      <c r="H28" s="770">
        <v>0</v>
      </c>
      <c r="I28" s="465"/>
      <c r="J28" s="465"/>
      <c r="K28" s="475" t="s">
        <v>4</v>
      </c>
      <c r="L28" s="475" t="s">
        <v>4</v>
      </c>
      <c r="M28" s="475" t="s">
        <v>4</v>
      </c>
      <c r="N28" s="475" t="s">
        <v>4</v>
      </c>
      <c r="O28" s="465"/>
      <c r="P28" s="465"/>
      <c r="Q28" s="465"/>
      <c r="R28" s="465"/>
      <c r="S28" s="465"/>
      <c r="T28" s="465"/>
      <c r="U28" s="465"/>
      <c r="V28" s="465"/>
      <c r="W28" s="475" t="s">
        <v>4</v>
      </c>
      <c r="X28" s="475" t="s">
        <v>4</v>
      </c>
      <c r="Y28" s="475" t="s">
        <v>4</v>
      </c>
      <c r="Z28" s="475" t="s">
        <v>4</v>
      </c>
      <c r="AA28" s="465"/>
      <c r="AB28" s="465"/>
      <c r="AC28" s="465"/>
      <c r="AD28" s="465"/>
    </row>
    <row r="29" spans="1:30" s="511" customFormat="1" ht="24" customHeight="1">
      <c r="A29" s="762">
        <v>32</v>
      </c>
      <c r="B29" s="507" t="s">
        <v>47</v>
      </c>
      <c r="C29" s="508" t="s">
        <v>617</v>
      </c>
      <c r="D29" s="767">
        <v>2155552.33</v>
      </c>
      <c r="E29" s="768">
        <v>0</v>
      </c>
      <c r="F29" s="768">
        <v>0</v>
      </c>
      <c r="G29" s="769">
        <v>0</v>
      </c>
      <c r="H29" s="770">
        <v>0</v>
      </c>
      <c r="I29" s="465"/>
      <c r="J29" s="465"/>
      <c r="K29" s="465"/>
      <c r="L29" s="465"/>
      <c r="M29" s="465"/>
      <c r="N29" s="465"/>
      <c r="O29" s="465"/>
      <c r="P29" s="465"/>
      <c r="Q29" s="465"/>
      <c r="R29" s="465"/>
      <c r="S29" s="465"/>
      <c r="T29" s="465"/>
      <c r="U29" s="465"/>
      <c r="V29" s="465"/>
      <c r="W29" s="465"/>
      <c r="X29" s="465"/>
      <c r="Y29" s="465"/>
      <c r="Z29" s="465"/>
      <c r="AA29" s="465"/>
      <c r="AB29" s="465"/>
      <c r="AC29" s="465"/>
      <c r="AD29" s="465"/>
    </row>
    <row r="30" spans="1:30" s="509" customFormat="1" ht="19.5" customHeight="1">
      <c r="A30" s="512" t="s">
        <v>4</v>
      </c>
      <c r="B30" s="513"/>
      <c r="C30" s="512"/>
      <c r="D30" s="514" t="s">
        <v>4</v>
      </c>
      <c r="E30" s="514" t="s">
        <v>4</v>
      </c>
      <c r="F30" s="514" t="s">
        <v>4</v>
      </c>
      <c r="G30" s="515" t="s">
        <v>4</v>
      </c>
      <c r="H30" s="514" t="s">
        <v>4</v>
      </c>
      <c r="I30" s="465"/>
      <c r="J30" s="465"/>
      <c r="K30" s="475" t="s">
        <v>4</v>
      </c>
      <c r="L30" s="475" t="s">
        <v>4</v>
      </c>
      <c r="M30" s="475" t="s">
        <v>4</v>
      </c>
      <c r="N30" s="475" t="s">
        <v>4</v>
      </c>
      <c r="O30" s="465"/>
      <c r="P30" s="465"/>
      <c r="Q30" s="465"/>
      <c r="R30" s="465"/>
      <c r="S30" s="465"/>
      <c r="T30" s="465"/>
      <c r="U30" s="465"/>
      <c r="V30" s="465"/>
      <c r="W30" s="475" t="s">
        <v>4</v>
      </c>
      <c r="X30" s="475" t="s">
        <v>4</v>
      </c>
      <c r="Y30" s="475" t="s">
        <v>4</v>
      </c>
      <c r="Z30" s="475" t="s">
        <v>4</v>
      </c>
      <c r="AA30" s="465"/>
      <c r="AB30" s="465"/>
      <c r="AC30" s="465"/>
      <c r="AD30" s="465"/>
    </row>
    <row r="31" spans="1:30" ht="27" customHeight="1">
      <c r="A31" s="463"/>
      <c r="B31" s="1573" t="s">
        <v>4</v>
      </c>
      <c r="C31" s="1573"/>
      <c r="D31" s="463"/>
      <c r="E31" s="463"/>
      <c r="F31" s="463"/>
      <c r="G31" s="463"/>
      <c r="H31" s="463"/>
    </row>
    <row r="32" spans="1:30">
      <c r="A32" s="463"/>
      <c r="B32" s="463"/>
      <c r="C32" s="463"/>
      <c r="D32" s="463"/>
      <c r="E32" s="463"/>
      <c r="F32" s="463"/>
      <c r="G32" s="463"/>
      <c r="H32" s="463"/>
    </row>
    <row r="33" spans="1:8">
      <c r="A33" s="463"/>
      <c r="B33" s="463"/>
      <c r="C33" s="463"/>
      <c r="D33" s="463"/>
      <c r="E33" s="463"/>
      <c r="F33" s="463"/>
      <c r="G33" s="463"/>
      <c r="H33" s="463"/>
    </row>
    <row r="34" spans="1:8">
      <c r="A34" s="463"/>
      <c r="B34" s="463"/>
      <c r="C34" s="463"/>
      <c r="D34" s="463"/>
      <c r="E34" s="463"/>
      <c r="F34" s="463"/>
      <c r="G34" s="463"/>
      <c r="H34" s="463"/>
    </row>
    <row r="37" spans="1:8">
      <c r="D37" s="516" t="s">
        <v>4</v>
      </c>
    </row>
    <row r="45" spans="1:8">
      <c r="D45" s="517" t="s">
        <v>4</v>
      </c>
    </row>
  </sheetData>
  <mergeCells count="9">
    <mergeCell ref="A13:C13"/>
    <mergeCell ref="B31:C31"/>
    <mergeCell ref="A1:C1"/>
    <mergeCell ref="A2:H2"/>
    <mergeCell ref="D5:F5"/>
    <mergeCell ref="G5:H5"/>
    <mergeCell ref="D6:F6"/>
    <mergeCell ref="G6:H6"/>
    <mergeCell ref="A11:C11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2" orientation="landscape" useFirstPageNumber="1" r:id="rId1"/>
  <headerFooter alignWithMargins="0">
    <oddHeader>&amp;C&amp;"Arial,Normalny"&amp;12- &amp;P -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K34"/>
  <sheetViews>
    <sheetView showGridLines="0" showZeros="0" zoomScale="70" zoomScaleNormal="70" zoomScaleSheetLayoutView="75" workbookViewId="0">
      <selection activeCell="K23" sqref="K23"/>
    </sheetView>
  </sheetViews>
  <sheetFormatPr defaultColWidth="27.140625" defaultRowHeight="14.25"/>
  <cols>
    <col min="1" max="1" width="5.85546875" style="278" customWidth="1"/>
    <col min="2" max="2" width="53" style="278" customWidth="1"/>
    <col min="3" max="3" width="22.5703125" style="278" customWidth="1"/>
    <col min="4" max="4" width="21.5703125" style="278" customWidth="1"/>
    <col min="5" max="5" width="2.140625" style="1033" customWidth="1"/>
    <col min="6" max="6" width="22.7109375" style="278" customWidth="1"/>
    <col min="7" max="8" width="23.140625" style="278" customWidth="1"/>
    <col min="9" max="16384" width="27.140625" style="278"/>
  </cols>
  <sheetData>
    <row r="1" spans="1:10" ht="15.75">
      <c r="A1" s="1584" t="s">
        <v>514</v>
      </c>
      <c r="B1" s="1584"/>
      <c r="C1" s="1584"/>
      <c r="D1" s="277"/>
      <c r="E1" s="1097"/>
    </row>
    <row r="4" spans="1:10" ht="15.75">
      <c r="A4" s="1585" t="s">
        <v>515</v>
      </c>
      <c r="B4" s="1585"/>
      <c r="C4" s="1585"/>
      <c r="D4" s="1585"/>
      <c r="E4" s="1585"/>
      <c r="F4" s="1585"/>
      <c r="G4" s="1585"/>
      <c r="H4" s="704"/>
    </row>
    <row r="5" spans="1:10" ht="15">
      <c r="B5" s="279"/>
      <c r="C5" s="280"/>
      <c r="D5" s="280"/>
      <c r="E5" s="280"/>
      <c r="F5" s="280"/>
      <c r="G5" s="280"/>
      <c r="H5" s="280"/>
    </row>
    <row r="6" spans="1:10" ht="15">
      <c r="G6" s="308" t="s">
        <v>2</v>
      </c>
      <c r="H6" s="308"/>
    </row>
    <row r="7" spans="1:10" ht="15">
      <c r="A7" s="281"/>
      <c r="B7" s="282"/>
      <c r="C7" s="307" t="s">
        <v>227</v>
      </c>
      <c r="D7" s="307" t="s">
        <v>518</v>
      </c>
      <c r="E7" s="1115"/>
      <c r="F7" s="1111" t="s">
        <v>517</v>
      </c>
      <c r="G7" s="283" t="s">
        <v>516</v>
      </c>
      <c r="H7" s="771"/>
    </row>
    <row r="8" spans="1:10" ht="15">
      <c r="A8" s="284"/>
      <c r="B8" s="285" t="s">
        <v>3</v>
      </c>
      <c r="C8" s="306" t="s">
        <v>228</v>
      </c>
      <c r="D8" s="306" t="s">
        <v>519</v>
      </c>
      <c r="E8" s="1116"/>
      <c r="F8" s="1112" t="s">
        <v>520</v>
      </c>
      <c r="G8" s="286" t="s">
        <v>519</v>
      </c>
      <c r="H8" s="771"/>
    </row>
    <row r="9" spans="1:10" ht="15">
      <c r="A9" s="287"/>
      <c r="B9" s="288"/>
      <c r="C9" s="306" t="s">
        <v>746</v>
      </c>
      <c r="D9" s="1117"/>
      <c r="E9" s="1118"/>
      <c r="F9" s="1112" t="s">
        <v>779</v>
      </c>
      <c r="G9" s="286" t="s">
        <v>521</v>
      </c>
      <c r="H9" s="306"/>
    </row>
    <row r="10" spans="1:10" s="290" customFormat="1" ht="11.25">
      <c r="A10" s="1586" t="s">
        <v>439</v>
      </c>
      <c r="B10" s="1587"/>
      <c r="C10" s="305">
        <v>2</v>
      </c>
      <c r="D10" s="1113">
        <v>3</v>
      </c>
      <c r="E10" s="1114"/>
      <c r="F10" s="289">
        <v>4</v>
      </c>
      <c r="G10" s="289">
        <v>5</v>
      </c>
      <c r="H10" s="772"/>
    </row>
    <row r="11" spans="1:10" ht="24" customHeight="1">
      <c r="A11" s="1588" t="s">
        <v>522</v>
      </c>
      <c r="B11" s="1589"/>
      <c r="C11" s="1105">
        <v>600000000</v>
      </c>
      <c r="D11" s="639">
        <v>600000000</v>
      </c>
      <c r="E11" s="1119"/>
      <c r="F11" s="1119">
        <v>347213531.01000029</v>
      </c>
      <c r="G11" s="1124">
        <v>252786468.98999971</v>
      </c>
      <c r="H11" s="773"/>
    </row>
    <row r="12" spans="1:10" ht="24" customHeight="1">
      <c r="A12" s="1590" t="s">
        <v>523</v>
      </c>
      <c r="B12" s="1591"/>
      <c r="C12" s="1105">
        <v>32553197000</v>
      </c>
      <c r="D12" s="639">
        <v>32703197000</v>
      </c>
      <c r="E12" s="1120" t="s">
        <v>709</v>
      </c>
      <c r="F12" s="1119">
        <v>26099962063.25</v>
      </c>
      <c r="G12" s="1124">
        <v>6603234936.749999</v>
      </c>
      <c r="H12" s="639"/>
      <c r="I12" s="1033"/>
      <c r="J12" s="1033"/>
    </row>
    <row r="13" spans="1:10" ht="18" customHeight="1">
      <c r="A13" s="1594" t="s">
        <v>524</v>
      </c>
      <c r="B13" s="1595"/>
      <c r="C13" s="284"/>
      <c r="D13" s="284"/>
      <c r="E13" s="1121"/>
      <c r="F13" s="1121"/>
      <c r="G13" s="1020"/>
      <c r="H13" s="773"/>
      <c r="I13" s="1033"/>
      <c r="J13" s="1033"/>
    </row>
    <row r="14" spans="1:10" ht="15.75" customHeight="1">
      <c r="A14" s="1594" t="s">
        <v>525</v>
      </c>
      <c r="B14" s="1595"/>
      <c r="C14" s="1106">
        <v>15883878000</v>
      </c>
      <c r="D14" s="640">
        <v>15638878000</v>
      </c>
      <c r="E14" s="1122" t="s">
        <v>709</v>
      </c>
      <c r="F14" s="1123">
        <v>14382436584.630001</v>
      </c>
      <c r="G14" s="1125">
        <v>1256441415.3699989</v>
      </c>
      <c r="H14" s="640"/>
      <c r="I14" s="1033"/>
      <c r="J14" s="1033"/>
    </row>
    <row r="15" spans="1:10" ht="15.75" customHeight="1">
      <c r="A15" s="1594" t="s">
        <v>526</v>
      </c>
      <c r="B15" s="1595"/>
      <c r="C15" s="1106">
        <v>1287083000</v>
      </c>
      <c r="D15" s="640">
        <v>1287083000</v>
      </c>
      <c r="E15" s="1123"/>
      <c r="F15" s="1123">
        <v>963427400</v>
      </c>
      <c r="G15" s="1125">
        <v>323655600</v>
      </c>
      <c r="H15" s="774"/>
      <c r="I15" s="1033"/>
      <c r="J15" s="1033"/>
    </row>
    <row r="16" spans="1:10" ht="15.75" customHeight="1">
      <c r="A16" s="1594" t="s">
        <v>527</v>
      </c>
      <c r="B16" s="1595"/>
      <c r="C16" s="1106">
        <v>5162784000</v>
      </c>
      <c r="D16" s="640">
        <v>5557784000</v>
      </c>
      <c r="E16" s="1123"/>
      <c r="F16" s="1123">
        <v>3899470352.6900001</v>
      </c>
      <c r="G16" s="1125">
        <v>1658313647.3099999</v>
      </c>
      <c r="H16" s="640"/>
      <c r="I16" s="1033"/>
      <c r="J16" s="1033"/>
    </row>
    <row r="17" spans="1:11" ht="15.75" customHeight="1">
      <c r="A17" s="1594" t="s">
        <v>528</v>
      </c>
      <c r="B17" s="1595"/>
      <c r="C17" s="1106">
        <v>1746718000</v>
      </c>
      <c r="D17" s="640">
        <v>1746718000</v>
      </c>
      <c r="E17" s="1123"/>
      <c r="F17" s="1123">
        <v>1147684262.05</v>
      </c>
      <c r="G17" s="1125">
        <v>599033737.95000005</v>
      </c>
      <c r="H17" s="640"/>
      <c r="I17" s="1033"/>
      <c r="J17" s="1033"/>
    </row>
    <row r="18" spans="1:11" ht="15.75" customHeight="1">
      <c r="A18" s="1594" t="s">
        <v>704</v>
      </c>
      <c r="B18" s="1595"/>
      <c r="C18" s="1106">
        <v>2972209000</v>
      </c>
      <c r="D18" s="640">
        <v>2972209000</v>
      </c>
      <c r="E18" s="1123"/>
      <c r="F18" s="1123">
        <v>2300000000</v>
      </c>
      <c r="G18" s="1125">
        <v>672209000</v>
      </c>
      <c r="H18" s="774"/>
      <c r="I18" s="1033"/>
      <c r="J18" s="1033"/>
    </row>
    <row r="19" spans="1:11" ht="15.75" customHeight="1">
      <c r="A19" s="1594" t="s">
        <v>529</v>
      </c>
      <c r="B19" s="1595"/>
      <c r="C19" s="284"/>
      <c r="D19" s="284"/>
      <c r="E19" s="1121"/>
      <c r="F19" s="1121"/>
      <c r="G19" s="1020"/>
      <c r="H19" s="774"/>
      <c r="I19" s="1033"/>
      <c r="J19" s="1033"/>
    </row>
    <row r="20" spans="1:11" ht="15.75" customHeight="1">
      <c r="A20" s="291" t="s">
        <v>530</v>
      </c>
      <c r="B20" s="292"/>
      <c r="C20" s="1106">
        <v>5500525000</v>
      </c>
      <c r="D20" s="640">
        <v>5500525000</v>
      </c>
      <c r="E20" s="1123"/>
      <c r="F20" s="1123">
        <v>3406943463.8800001</v>
      </c>
      <c r="G20" s="1125">
        <v>2093581536.1199999</v>
      </c>
      <c r="H20" s="640"/>
      <c r="I20" s="1033"/>
      <c r="J20" s="1033"/>
    </row>
    <row r="21" spans="1:11" ht="12.75" customHeight="1">
      <c r="A21" s="1592" t="s">
        <v>4</v>
      </c>
      <c r="B21" s="1593"/>
      <c r="C21" s="1107"/>
      <c r="D21" s="1109"/>
      <c r="E21" s="1110"/>
      <c r="F21" s="1108"/>
      <c r="G21" s="293"/>
      <c r="H21" s="775"/>
      <c r="J21" s="1033"/>
    </row>
    <row r="22" spans="1:11" s="304" customFormat="1" ht="22.5" customHeight="1">
      <c r="A22" s="603"/>
      <c r="B22" s="597"/>
      <c r="C22" s="597"/>
      <c r="D22" s="597"/>
      <c r="E22" s="597"/>
      <c r="F22" s="597"/>
      <c r="G22" s="597"/>
      <c r="H22" s="597"/>
      <c r="I22" s="303"/>
      <c r="J22" s="303"/>
      <c r="K22" s="303"/>
    </row>
    <row r="23" spans="1:11">
      <c r="A23" s="297" t="s">
        <v>772</v>
      </c>
      <c r="B23" s="294"/>
      <c r="C23" s="295"/>
      <c r="D23" s="295"/>
      <c r="E23" s="295"/>
      <c r="F23" s="296"/>
      <c r="G23" s="295"/>
      <c r="H23" s="295"/>
    </row>
    <row r="24" spans="1:11">
      <c r="A24" s="278" t="s">
        <v>773</v>
      </c>
    </row>
    <row r="25" spans="1:11">
      <c r="A25" s="278" t="s">
        <v>774</v>
      </c>
    </row>
    <row r="28" spans="1:11" ht="15">
      <c r="D28" s="268"/>
      <c r="E28" s="906"/>
      <c r="F28" s="269"/>
    </row>
    <row r="34" spans="3:8" ht="15">
      <c r="C34" s="55"/>
      <c r="D34" s="55"/>
      <c r="E34" s="55"/>
      <c r="F34" s="55"/>
      <c r="G34" s="55"/>
      <c r="H34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G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K23" sqref="K23"/>
    </sheetView>
  </sheetViews>
  <sheetFormatPr defaultRowHeight="12.75"/>
  <cols>
    <col min="1" max="16384" width="9.140625" style="1032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0" zoomScaleNormal="70" workbookViewId="0">
      <selection activeCell="K23" sqref="K23"/>
    </sheetView>
  </sheetViews>
  <sheetFormatPr defaultRowHeight="12.75"/>
  <cols>
    <col min="1" max="1" width="4.5703125" style="173" customWidth="1"/>
    <col min="2" max="2" width="87.28515625" style="173" customWidth="1"/>
    <col min="3" max="3" width="21.85546875" style="173" customWidth="1"/>
    <col min="4" max="4" width="20.7109375" style="173" customWidth="1"/>
    <col min="5" max="5" width="1.7109375" style="173" customWidth="1"/>
    <col min="6" max="6" width="16.7109375" style="173" customWidth="1"/>
    <col min="7" max="7" width="49.5703125" style="173" customWidth="1"/>
    <col min="8" max="8" width="9.140625" style="173"/>
    <col min="9" max="9" width="16.28515625" style="173" bestFit="1" customWidth="1"/>
    <col min="10" max="10" width="16.85546875" style="173" bestFit="1" customWidth="1"/>
    <col min="11" max="11" width="18.5703125" style="173" bestFit="1" customWidth="1"/>
    <col min="12" max="12" width="25.42578125" style="173" customWidth="1"/>
    <col min="13" max="252" width="9.140625" style="173"/>
    <col min="253" max="253" width="4.5703125" style="173" customWidth="1"/>
    <col min="254" max="254" width="87.28515625" style="173" customWidth="1"/>
    <col min="255" max="256" width="20.7109375" style="173" customWidth="1"/>
    <col min="257" max="257" width="16.7109375" style="173" customWidth="1"/>
    <col min="258" max="258" width="3.85546875" style="173" customWidth="1"/>
    <col min="259" max="265" width="9.140625" style="173"/>
    <col min="266" max="266" width="19.28515625" style="173" customWidth="1"/>
    <col min="267" max="267" width="9.140625" style="173"/>
    <col min="268" max="268" width="25.42578125" style="173" customWidth="1"/>
    <col min="269" max="508" width="9.140625" style="173"/>
    <col min="509" max="509" width="4.5703125" style="173" customWidth="1"/>
    <col min="510" max="510" width="87.28515625" style="173" customWidth="1"/>
    <col min="511" max="512" width="20.7109375" style="173" customWidth="1"/>
    <col min="513" max="513" width="16.7109375" style="173" customWidth="1"/>
    <col min="514" max="514" width="3.85546875" style="173" customWidth="1"/>
    <col min="515" max="521" width="9.140625" style="173"/>
    <col min="522" max="522" width="19.28515625" style="173" customWidth="1"/>
    <col min="523" max="523" width="9.140625" style="173"/>
    <col min="524" max="524" width="25.42578125" style="173" customWidth="1"/>
    <col min="525" max="764" width="9.140625" style="173"/>
    <col min="765" max="765" width="4.5703125" style="173" customWidth="1"/>
    <col min="766" max="766" width="87.28515625" style="173" customWidth="1"/>
    <col min="767" max="768" width="20.7109375" style="173" customWidth="1"/>
    <col min="769" max="769" width="16.7109375" style="173" customWidth="1"/>
    <col min="770" max="770" width="3.85546875" style="173" customWidth="1"/>
    <col min="771" max="777" width="9.140625" style="173"/>
    <col min="778" max="778" width="19.28515625" style="173" customWidth="1"/>
    <col min="779" max="779" width="9.140625" style="173"/>
    <col min="780" max="780" width="25.42578125" style="173" customWidth="1"/>
    <col min="781" max="1020" width="9.140625" style="173"/>
    <col min="1021" max="1021" width="4.5703125" style="173" customWidth="1"/>
    <col min="1022" max="1022" width="87.28515625" style="173" customWidth="1"/>
    <col min="1023" max="1024" width="20.7109375" style="173" customWidth="1"/>
    <col min="1025" max="1025" width="16.7109375" style="173" customWidth="1"/>
    <col min="1026" max="1026" width="3.85546875" style="173" customWidth="1"/>
    <col min="1027" max="1033" width="9.140625" style="173"/>
    <col min="1034" max="1034" width="19.28515625" style="173" customWidth="1"/>
    <col min="1035" max="1035" width="9.140625" style="173"/>
    <col min="1036" max="1036" width="25.42578125" style="173" customWidth="1"/>
    <col min="1037" max="1276" width="9.140625" style="173"/>
    <col min="1277" max="1277" width="4.5703125" style="173" customWidth="1"/>
    <col min="1278" max="1278" width="87.28515625" style="173" customWidth="1"/>
    <col min="1279" max="1280" width="20.7109375" style="173" customWidth="1"/>
    <col min="1281" max="1281" width="16.7109375" style="173" customWidth="1"/>
    <col min="1282" max="1282" width="3.85546875" style="173" customWidth="1"/>
    <col min="1283" max="1289" width="9.140625" style="173"/>
    <col min="1290" max="1290" width="19.28515625" style="173" customWidth="1"/>
    <col min="1291" max="1291" width="9.140625" style="173"/>
    <col min="1292" max="1292" width="25.42578125" style="173" customWidth="1"/>
    <col min="1293" max="1532" width="9.140625" style="173"/>
    <col min="1533" max="1533" width="4.5703125" style="173" customWidth="1"/>
    <col min="1534" max="1534" width="87.28515625" style="173" customWidth="1"/>
    <col min="1535" max="1536" width="20.7109375" style="173" customWidth="1"/>
    <col min="1537" max="1537" width="16.7109375" style="173" customWidth="1"/>
    <col min="1538" max="1538" width="3.85546875" style="173" customWidth="1"/>
    <col min="1539" max="1545" width="9.140625" style="173"/>
    <col min="1546" max="1546" width="19.28515625" style="173" customWidth="1"/>
    <col min="1547" max="1547" width="9.140625" style="173"/>
    <col min="1548" max="1548" width="25.42578125" style="173" customWidth="1"/>
    <col min="1549" max="1788" width="9.140625" style="173"/>
    <col min="1789" max="1789" width="4.5703125" style="173" customWidth="1"/>
    <col min="1790" max="1790" width="87.28515625" style="173" customWidth="1"/>
    <col min="1791" max="1792" width="20.7109375" style="173" customWidth="1"/>
    <col min="1793" max="1793" width="16.7109375" style="173" customWidth="1"/>
    <col min="1794" max="1794" width="3.85546875" style="173" customWidth="1"/>
    <col min="1795" max="1801" width="9.140625" style="173"/>
    <col min="1802" max="1802" width="19.28515625" style="173" customWidth="1"/>
    <col min="1803" max="1803" width="9.140625" style="173"/>
    <col min="1804" max="1804" width="25.42578125" style="173" customWidth="1"/>
    <col min="1805" max="2044" width="9.140625" style="173"/>
    <col min="2045" max="2045" width="4.5703125" style="173" customWidth="1"/>
    <col min="2046" max="2046" width="87.28515625" style="173" customWidth="1"/>
    <col min="2047" max="2048" width="20.7109375" style="173" customWidth="1"/>
    <col min="2049" max="2049" width="16.7109375" style="173" customWidth="1"/>
    <col min="2050" max="2050" width="3.85546875" style="173" customWidth="1"/>
    <col min="2051" max="2057" width="9.140625" style="173"/>
    <col min="2058" max="2058" width="19.28515625" style="173" customWidth="1"/>
    <col min="2059" max="2059" width="9.140625" style="173"/>
    <col min="2060" max="2060" width="25.42578125" style="173" customWidth="1"/>
    <col min="2061" max="2300" width="9.140625" style="173"/>
    <col min="2301" max="2301" width="4.5703125" style="173" customWidth="1"/>
    <col min="2302" max="2302" width="87.28515625" style="173" customWidth="1"/>
    <col min="2303" max="2304" width="20.7109375" style="173" customWidth="1"/>
    <col min="2305" max="2305" width="16.7109375" style="173" customWidth="1"/>
    <col min="2306" max="2306" width="3.85546875" style="173" customWidth="1"/>
    <col min="2307" max="2313" width="9.140625" style="173"/>
    <col min="2314" max="2314" width="19.28515625" style="173" customWidth="1"/>
    <col min="2315" max="2315" width="9.140625" style="173"/>
    <col min="2316" max="2316" width="25.42578125" style="173" customWidth="1"/>
    <col min="2317" max="2556" width="9.140625" style="173"/>
    <col min="2557" max="2557" width="4.5703125" style="173" customWidth="1"/>
    <col min="2558" max="2558" width="87.28515625" style="173" customWidth="1"/>
    <col min="2559" max="2560" width="20.7109375" style="173" customWidth="1"/>
    <col min="2561" max="2561" width="16.7109375" style="173" customWidth="1"/>
    <col min="2562" max="2562" width="3.85546875" style="173" customWidth="1"/>
    <col min="2563" max="2569" width="9.140625" style="173"/>
    <col min="2570" max="2570" width="19.28515625" style="173" customWidth="1"/>
    <col min="2571" max="2571" width="9.140625" style="173"/>
    <col min="2572" max="2572" width="25.42578125" style="173" customWidth="1"/>
    <col min="2573" max="2812" width="9.140625" style="173"/>
    <col min="2813" max="2813" width="4.5703125" style="173" customWidth="1"/>
    <col min="2814" max="2814" width="87.28515625" style="173" customWidth="1"/>
    <col min="2815" max="2816" width="20.7109375" style="173" customWidth="1"/>
    <col min="2817" max="2817" width="16.7109375" style="173" customWidth="1"/>
    <col min="2818" max="2818" width="3.85546875" style="173" customWidth="1"/>
    <col min="2819" max="2825" width="9.140625" style="173"/>
    <col min="2826" max="2826" width="19.28515625" style="173" customWidth="1"/>
    <col min="2827" max="2827" width="9.140625" style="173"/>
    <col min="2828" max="2828" width="25.42578125" style="173" customWidth="1"/>
    <col min="2829" max="3068" width="9.140625" style="173"/>
    <col min="3069" max="3069" width="4.5703125" style="173" customWidth="1"/>
    <col min="3070" max="3070" width="87.28515625" style="173" customWidth="1"/>
    <col min="3071" max="3072" width="20.7109375" style="173" customWidth="1"/>
    <col min="3073" max="3073" width="16.7109375" style="173" customWidth="1"/>
    <col min="3074" max="3074" width="3.85546875" style="173" customWidth="1"/>
    <col min="3075" max="3081" width="9.140625" style="173"/>
    <col min="3082" max="3082" width="19.28515625" style="173" customWidth="1"/>
    <col min="3083" max="3083" width="9.140625" style="173"/>
    <col min="3084" max="3084" width="25.42578125" style="173" customWidth="1"/>
    <col min="3085" max="3324" width="9.140625" style="173"/>
    <col min="3325" max="3325" width="4.5703125" style="173" customWidth="1"/>
    <col min="3326" max="3326" width="87.28515625" style="173" customWidth="1"/>
    <col min="3327" max="3328" width="20.7109375" style="173" customWidth="1"/>
    <col min="3329" max="3329" width="16.7109375" style="173" customWidth="1"/>
    <col min="3330" max="3330" width="3.85546875" style="173" customWidth="1"/>
    <col min="3331" max="3337" width="9.140625" style="173"/>
    <col min="3338" max="3338" width="19.28515625" style="173" customWidth="1"/>
    <col min="3339" max="3339" width="9.140625" style="173"/>
    <col min="3340" max="3340" width="25.42578125" style="173" customWidth="1"/>
    <col min="3341" max="3580" width="9.140625" style="173"/>
    <col min="3581" max="3581" width="4.5703125" style="173" customWidth="1"/>
    <col min="3582" max="3582" width="87.28515625" style="173" customWidth="1"/>
    <col min="3583" max="3584" width="20.7109375" style="173" customWidth="1"/>
    <col min="3585" max="3585" width="16.7109375" style="173" customWidth="1"/>
    <col min="3586" max="3586" width="3.85546875" style="173" customWidth="1"/>
    <col min="3587" max="3593" width="9.140625" style="173"/>
    <col min="3594" max="3594" width="19.28515625" style="173" customWidth="1"/>
    <col min="3595" max="3595" width="9.140625" style="173"/>
    <col min="3596" max="3596" width="25.42578125" style="173" customWidth="1"/>
    <col min="3597" max="3836" width="9.140625" style="173"/>
    <col min="3837" max="3837" width="4.5703125" style="173" customWidth="1"/>
    <col min="3838" max="3838" width="87.28515625" style="173" customWidth="1"/>
    <col min="3839" max="3840" width="20.7109375" style="173" customWidth="1"/>
    <col min="3841" max="3841" width="16.7109375" style="173" customWidth="1"/>
    <col min="3842" max="3842" width="3.85546875" style="173" customWidth="1"/>
    <col min="3843" max="3849" width="9.140625" style="173"/>
    <col min="3850" max="3850" width="19.28515625" style="173" customWidth="1"/>
    <col min="3851" max="3851" width="9.140625" style="173"/>
    <col min="3852" max="3852" width="25.42578125" style="173" customWidth="1"/>
    <col min="3853" max="4092" width="9.140625" style="173"/>
    <col min="4093" max="4093" width="4.5703125" style="173" customWidth="1"/>
    <col min="4094" max="4094" width="87.28515625" style="173" customWidth="1"/>
    <col min="4095" max="4096" width="20.7109375" style="173" customWidth="1"/>
    <col min="4097" max="4097" width="16.7109375" style="173" customWidth="1"/>
    <col min="4098" max="4098" width="3.85546875" style="173" customWidth="1"/>
    <col min="4099" max="4105" width="9.140625" style="173"/>
    <col min="4106" max="4106" width="19.28515625" style="173" customWidth="1"/>
    <col min="4107" max="4107" width="9.140625" style="173"/>
    <col min="4108" max="4108" width="25.42578125" style="173" customWidth="1"/>
    <col min="4109" max="4348" width="9.140625" style="173"/>
    <col min="4349" max="4349" width="4.5703125" style="173" customWidth="1"/>
    <col min="4350" max="4350" width="87.28515625" style="173" customWidth="1"/>
    <col min="4351" max="4352" width="20.7109375" style="173" customWidth="1"/>
    <col min="4353" max="4353" width="16.7109375" style="173" customWidth="1"/>
    <col min="4354" max="4354" width="3.85546875" style="173" customWidth="1"/>
    <col min="4355" max="4361" width="9.140625" style="173"/>
    <col min="4362" max="4362" width="19.28515625" style="173" customWidth="1"/>
    <col min="4363" max="4363" width="9.140625" style="173"/>
    <col min="4364" max="4364" width="25.42578125" style="173" customWidth="1"/>
    <col min="4365" max="4604" width="9.140625" style="173"/>
    <col min="4605" max="4605" width="4.5703125" style="173" customWidth="1"/>
    <col min="4606" max="4606" width="87.28515625" style="173" customWidth="1"/>
    <col min="4607" max="4608" width="20.7109375" style="173" customWidth="1"/>
    <col min="4609" max="4609" width="16.7109375" style="173" customWidth="1"/>
    <col min="4610" max="4610" width="3.85546875" style="173" customWidth="1"/>
    <col min="4611" max="4617" width="9.140625" style="173"/>
    <col min="4618" max="4618" width="19.28515625" style="173" customWidth="1"/>
    <col min="4619" max="4619" width="9.140625" style="173"/>
    <col min="4620" max="4620" width="25.42578125" style="173" customWidth="1"/>
    <col min="4621" max="4860" width="9.140625" style="173"/>
    <col min="4861" max="4861" width="4.5703125" style="173" customWidth="1"/>
    <col min="4862" max="4862" width="87.28515625" style="173" customWidth="1"/>
    <col min="4863" max="4864" width="20.7109375" style="173" customWidth="1"/>
    <col min="4865" max="4865" width="16.7109375" style="173" customWidth="1"/>
    <col min="4866" max="4866" width="3.85546875" style="173" customWidth="1"/>
    <col min="4867" max="4873" width="9.140625" style="173"/>
    <col min="4874" max="4874" width="19.28515625" style="173" customWidth="1"/>
    <col min="4875" max="4875" width="9.140625" style="173"/>
    <col min="4876" max="4876" width="25.42578125" style="173" customWidth="1"/>
    <col min="4877" max="5116" width="9.140625" style="173"/>
    <col min="5117" max="5117" width="4.5703125" style="173" customWidth="1"/>
    <col min="5118" max="5118" width="87.28515625" style="173" customWidth="1"/>
    <col min="5119" max="5120" width="20.7109375" style="173" customWidth="1"/>
    <col min="5121" max="5121" width="16.7109375" style="173" customWidth="1"/>
    <col min="5122" max="5122" width="3.85546875" style="173" customWidth="1"/>
    <col min="5123" max="5129" width="9.140625" style="173"/>
    <col min="5130" max="5130" width="19.28515625" style="173" customWidth="1"/>
    <col min="5131" max="5131" width="9.140625" style="173"/>
    <col min="5132" max="5132" width="25.42578125" style="173" customWidth="1"/>
    <col min="5133" max="5372" width="9.140625" style="173"/>
    <col min="5373" max="5373" width="4.5703125" style="173" customWidth="1"/>
    <col min="5374" max="5374" width="87.28515625" style="173" customWidth="1"/>
    <col min="5375" max="5376" width="20.7109375" style="173" customWidth="1"/>
    <col min="5377" max="5377" width="16.7109375" style="173" customWidth="1"/>
    <col min="5378" max="5378" width="3.85546875" style="173" customWidth="1"/>
    <col min="5379" max="5385" width="9.140625" style="173"/>
    <col min="5386" max="5386" width="19.28515625" style="173" customWidth="1"/>
    <col min="5387" max="5387" width="9.140625" style="173"/>
    <col min="5388" max="5388" width="25.42578125" style="173" customWidth="1"/>
    <col min="5389" max="5628" width="9.140625" style="173"/>
    <col min="5629" max="5629" width="4.5703125" style="173" customWidth="1"/>
    <col min="5630" max="5630" width="87.28515625" style="173" customWidth="1"/>
    <col min="5631" max="5632" width="20.7109375" style="173" customWidth="1"/>
    <col min="5633" max="5633" width="16.7109375" style="173" customWidth="1"/>
    <col min="5634" max="5634" width="3.85546875" style="173" customWidth="1"/>
    <col min="5635" max="5641" width="9.140625" style="173"/>
    <col min="5642" max="5642" width="19.28515625" style="173" customWidth="1"/>
    <col min="5643" max="5643" width="9.140625" style="173"/>
    <col min="5644" max="5644" width="25.42578125" style="173" customWidth="1"/>
    <col min="5645" max="5884" width="9.140625" style="173"/>
    <col min="5885" max="5885" width="4.5703125" style="173" customWidth="1"/>
    <col min="5886" max="5886" width="87.28515625" style="173" customWidth="1"/>
    <col min="5887" max="5888" width="20.7109375" style="173" customWidth="1"/>
    <col min="5889" max="5889" width="16.7109375" style="173" customWidth="1"/>
    <col min="5890" max="5890" width="3.85546875" style="173" customWidth="1"/>
    <col min="5891" max="5897" width="9.140625" style="173"/>
    <col min="5898" max="5898" width="19.28515625" style="173" customWidth="1"/>
    <col min="5899" max="5899" width="9.140625" style="173"/>
    <col min="5900" max="5900" width="25.42578125" style="173" customWidth="1"/>
    <col min="5901" max="6140" width="9.140625" style="173"/>
    <col min="6141" max="6141" width="4.5703125" style="173" customWidth="1"/>
    <col min="6142" max="6142" width="87.28515625" style="173" customWidth="1"/>
    <col min="6143" max="6144" width="20.7109375" style="173" customWidth="1"/>
    <col min="6145" max="6145" width="16.7109375" style="173" customWidth="1"/>
    <col min="6146" max="6146" width="3.85546875" style="173" customWidth="1"/>
    <col min="6147" max="6153" width="9.140625" style="173"/>
    <col min="6154" max="6154" width="19.28515625" style="173" customWidth="1"/>
    <col min="6155" max="6155" width="9.140625" style="173"/>
    <col min="6156" max="6156" width="25.42578125" style="173" customWidth="1"/>
    <col min="6157" max="6396" width="9.140625" style="173"/>
    <col min="6397" max="6397" width="4.5703125" style="173" customWidth="1"/>
    <col min="6398" max="6398" width="87.28515625" style="173" customWidth="1"/>
    <col min="6399" max="6400" width="20.7109375" style="173" customWidth="1"/>
    <col min="6401" max="6401" width="16.7109375" style="173" customWidth="1"/>
    <col min="6402" max="6402" width="3.85546875" style="173" customWidth="1"/>
    <col min="6403" max="6409" width="9.140625" style="173"/>
    <col min="6410" max="6410" width="19.28515625" style="173" customWidth="1"/>
    <col min="6411" max="6411" width="9.140625" style="173"/>
    <col min="6412" max="6412" width="25.42578125" style="173" customWidth="1"/>
    <col min="6413" max="6652" width="9.140625" style="173"/>
    <col min="6653" max="6653" width="4.5703125" style="173" customWidth="1"/>
    <col min="6654" max="6654" width="87.28515625" style="173" customWidth="1"/>
    <col min="6655" max="6656" width="20.7109375" style="173" customWidth="1"/>
    <col min="6657" max="6657" width="16.7109375" style="173" customWidth="1"/>
    <col min="6658" max="6658" width="3.85546875" style="173" customWidth="1"/>
    <col min="6659" max="6665" width="9.140625" style="173"/>
    <col min="6666" max="6666" width="19.28515625" style="173" customWidth="1"/>
    <col min="6667" max="6667" width="9.140625" style="173"/>
    <col min="6668" max="6668" width="25.42578125" style="173" customWidth="1"/>
    <col min="6669" max="6908" width="9.140625" style="173"/>
    <col min="6909" max="6909" width="4.5703125" style="173" customWidth="1"/>
    <col min="6910" max="6910" width="87.28515625" style="173" customWidth="1"/>
    <col min="6911" max="6912" width="20.7109375" style="173" customWidth="1"/>
    <col min="6913" max="6913" width="16.7109375" style="173" customWidth="1"/>
    <col min="6914" max="6914" width="3.85546875" style="173" customWidth="1"/>
    <col min="6915" max="6921" width="9.140625" style="173"/>
    <col min="6922" max="6922" width="19.28515625" style="173" customWidth="1"/>
    <col min="6923" max="6923" width="9.140625" style="173"/>
    <col min="6924" max="6924" width="25.42578125" style="173" customWidth="1"/>
    <col min="6925" max="7164" width="9.140625" style="173"/>
    <col min="7165" max="7165" width="4.5703125" style="173" customWidth="1"/>
    <col min="7166" max="7166" width="87.28515625" style="173" customWidth="1"/>
    <col min="7167" max="7168" width="20.7109375" style="173" customWidth="1"/>
    <col min="7169" max="7169" width="16.7109375" style="173" customWidth="1"/>
    <col min="7170" max="7170" width="3.85546875" style="173" customWidth="1"/>
    <col min="7171" max="7177" width="9.140625" style="173"/>
    <col min="7178" max="7178" width="19.28515625" style="173" customWidth="1"/>
    <col min="7179" max="7179" width="9.140625" style="173"/>
    <col min="7180" max="7180" width="25.42578125" style="173" customWidth="1"/>
    <col min="7181" max="7420" width="9.140625" style="173"/>
    <col min="7421" max="7421" width="4.5703125" style="173" customWidth="1"/>
    <col min="7422" max="7422" width="87.28515625" style="173" customWidth="1"/>
    <col min="7423" max="7424" width="20.7109375" style="173" customWidth="1"/>
    <col min="7425" max="7425" width="16.7109375" style="173" customWidth="1"/>
    <col min="7426" max="7426" width="3.85546875" style="173" customWidth="1"/>
    <col min="7427" max="7433" width="9.140625" style="173"/>
    <col min="7434" max="7434" width="19.28515625" style="173" customWidth="1"/>
    <col min="7435" max="7435" width="9.140625" style="173"/>
    <col min="7436" max="7436" width="25.42578125" style="173" customWidth="1"/>
    <col min="7437" max="7676" width="9.140625" style="173"/>
    <col min="7677" max="7677" width="4.5703125" style="173" customWidth="1"/>
    <col min="7678" max="7678" width="87.28515625" style="173" customWidth="1"/>
    <col min="7679" max="7680" width="20.7109375" style="173" customWidth="1"/>
    <col min="7681" max="7681" width="16.7109375" style="173" customWidth="1"/>
    <col min="7682" max="7682" width="3.85546875" style="173" customWidth="1"/>
    <col min="7683" max="7689" width="9.140625" style="173"/>
    <col min="7690" max="7690" width="19.28515625" style="173" customWidth="1"/>
    <col min="7691" max="7691" width="9.140625" style="173"/>
    <col min="7692" max="7692" width="25.42578125" style="173" customWidth="1"/>
    <col min="7693" max="7932" width="9.140625" style="173"/>
    <col min="7933" max="7933" width="4.5703125" style="173" customWidth="1"/>
    <col min="7934" max="7934" width="87.28515625" style="173" customWidth="1"/>
    <col min="7935" max="7936" width="20.7109375" style="173" customWidth="1"/>
    <col min="7937" max="7937" width="16.7109375" style="173" customWidth="1"/>
    <col min="7938" max="7938" width="3.85546875" style="173" customWidth="1"/>
    <col min="7939" max="7945" width="9.140625" style="173"/>
    <col min="7946" max="7946" width="19.28515625" style="173" customWidth="1"/>
    <col min="7947" max="7947" width="9.140625" style="173"/>
    <col min="7948" max="7948" width="25.42578125" style="173" customWidth="1"/>
    <col min="7949" max="8188" width="9.140625" style="173"/>
    <col min="8189" max="8189" width="4.5703125" style="173" customWidth="1"/>
    <col min="8190" max="8190" width="87.28515625" style="173" customWidth="1"/>
    <col min="8191" max="8192" width="20.7109375" style="173" customWidth="1"/>
    <col min="8193" max="8193" width="16.7109375" style="173" customWidth="1"/>
    <col min="8194" max="8194" width="3.85546875" style="173" customWidth="1"/>
    <col min="8195" max="8201" width="9.140625" style="173"/>
    <col min="8202" max="8202" width="19.28515625" style="173" customWidth="1"/>
    <col min="8203" max="8203" width="9.140625" style="173"/>
    <col min="8204" max="8204" width="25.42578125" style="173" customWidth="1"/>
    <col min="8205" max="8444" width="9.140625" style="173"/>
    <col min="8445" max="8445" width="4.5703125" style="173" customWidth="1"/>
    <col min="8446" max="8446" width="87.28515625" style="173" customWidth="1"/>
    <col min="8447" max="8448" width="20.7109375" style="173" customWidth="1"/>
    <col min="8449" max="8449" width="16.7109375" style="173" customWidth="1"/>
    <col min="8450" max="8450" width="3.85546875" style="173" customWidth="1"/>
    <col min="8451" max="8457" width="9.140625" style="173"/>
    <col min="8458" max="8458" width="19.28515625" style="173" customWidth="1"/>
    <col min="8459" max="8459" width="9.140625" style="173"/>
    <col min="8460" max="8460" width="25.42578125" style="173" customWidth="1"/>
    <col min="8461" max="8700" width="9.140625" style="173"/>
    <col min="8701" max="8701" width="4.5703125" style="173" customWidth="1"/>
    <col min="8702" max="8702" width="87.28515625" style="173" customWidth="1"/>
    <col min="8703" max="8704" width="20.7109375" style="173" customWidth="1"/>
    <col min="8705" max="8705" width="16.7109375" style="173" customWidth="1"/>
    <col min="8706" max="8706" width="3.85546875" style="173" customWidth="1"/>
    <col min="8707" max="8713" width="9.140625" style="173"/>
    <col min="8714" max="8714" width="19.28515625" style="173" customWidth="1"/>
    <col min="8715" max="8715" width="9.140625" style="173"/>
    <col min="8716" max="8716" width="25.42578125" style="173" customWidth="1"/>
    <col min="8717" max="8956" width="9.140625" style="173"/>
    <col min="8957" max="8957" width="4.5703125" style="173" customWidth="1"/>
    <col min="8958" max="8958" width="87.28515625" style="173" customWidth="1"/>
    <col min="8959" max="8960" width="20.7109375" style="173" customWidth="1"/>
    <col min="8961" max="8961" width="16.7109375" style="173" customWidth="1"/>
    <col min="8962" max="8962" width="3.85546875" style="173" customWidth="1"/>
    <col min="8963" max="8969" width="9.140625" style="173"/>
    <col min="8970" max="8970" width="19.28515625" style="173" customWidth="1"/>
    <col min="8971" max="8971" width="9.140625" style="173"/>
    <col min="8972" max="8972" width="25.42578125" style="173" customWidth="1"/>
    <col min="8973" max="9212" width="9.140625" style="173"/>
    <col min="9213" max="9213" width="4.5703125" style="173" customWidth="1"/>
    <col min="9214" max="9214" width="87.28515625" style="173" customWidth="1"/>
    <col min="9215" max="9216" width="20.7109375" style="173" customWidth="1"/>
    <col min="9217" max="9217" width="16.7109375" style="173" customWidth="1"/>
    <col min="9218" max="9218" width="3.85546875" style="173" customWidth="1"/>
    <col min="9219" max="9225" width="9.140625" style="173"/>
    <col min="9226" max="9226" width="19.28515625" style="173" customWidth="1"/>
    <col min="9227" max="9227" width="9.140625" style="173"/>
    <col min="9228" max="9228" width="25.42578125" style="173" customWidth="1"/>
    <col min="9229" max="9468" width="9.140625" style="173"/>
    <col min="9469" max="9469" width="4.5703125" style="173" customWidth="1"/>
    <col min="9470" max="9470" width="87.28515625" style="173" customWidth="1"/>
    <col min="9471" max="9472" width="20.7109375" style="173" customWidth="1"/>
    <col min="9473" max="9473" width="16.7109375" style="173" customWidth="1"/>
    <col min="9474" max="9474" width="3.85546875" style="173" customWidth="1"/>
    <col min="9475" max="9481" width="9.140625" style="173"/>
    <col min="9482" max="9482" width="19.28515625" style="173" customWidth="1"/>
    <col min="9483" max="9483" width="9.140625" style="173"/>
    <col min="9484" max="9484" width="25.42578125" style="173" customWidth="1"/>
    <col min="9485" max="9724" width="9.140625" style="173"/>
    <col min="9725" max="9725" width="4.5703125" style="173" customWidth="1"/>
    <col min="9726" max="9726" width="87.28515625" style="173" customWidth="1"/>
    <col min="9727" max="9728" width="20.7109375" style="173" customWidth="1"/>
    <col min="9729" max="9729" width="16.7109375" style="173" customWidth="1"/>
    <col min="9730" max="9730" width="3.85546875" style="173" customWidth="1"/>
    <col min="9731" max="9737" width="9.140625" style="173"/>
    <col min="9738" max="9738" width="19.28515625" style="173" customWidth="1"/>
    <col min="9739" max="9739" width="9.140625" style="173"/>
    <col min="9740" max="9740" width="25.42578125" style="173" customWidth="1"/>
    <col min="9741" max="9980" width="9.140625" style="173"/>
    <col min="9981" max="9981" width="4.5703125" style="173" customWidth="1"/>
    <col min="9982" max="9982" width="87.28515625" style="173" customWidth="1"/>
    <col min="9983" max="9984" width="20.7109375" style="173" customWidth="1"/>
    <col min="9985" max="9985" width="16.7109375" style="173" customWidth="1"/>
    <col min="9986" max="9986" width="3.85546875" style="173" customWidth="1"/>
    <col min="9987" max="9993" width="9.140625" style="173"/>
    <col min="9994" max="9994" width="19.28515625" style="173" customWidth="1"/>
    <col min="9995" max="9995" width="9.140625" style="173"/>
    <col min="9996" max="9996" width="25.42578125" style="173" customWidth="1"/>
    <col min="9997" max="10236" width="9.140625" style="173"/>
    <col min="10237" max="10237" width="4.5703125" style="173" customWidth="1"/>
    <col min="10238" max="10238" width="87.28515625" style="173" customWidth="1"/>
    <col min="10239" max="10240" width="20.7109375" style="173" customWidth="1"/>
    <col min="10241" max="10241" width="16.7109375" style="173" customWidth="1"/>
    <col min="10242" max="10242" width="3.85546875" style="173" customWidth="1"/>
    <col min="10243" max="10249" width="9.140625" style="173"/>
    <col min="10250" max="10250" width="19.28515625" style="173" customWidth="1"/>
    <col min="10251" max="10251" width="9.140625" style="173"/>
    <col min="10252" max="10252" width="25.42578125" style="173" customWidth="1"/>
    <col min="10253" max="10492" width="9.140625" style="173"/>
    <col min="10493" max="10493" width="4.5703125" style="173" customWidth="1"/>
    <col min="10494" max="10494" width="87.28515625" style="173" customWidth="1"/>
    <col min="10495" max="10496" width="20.7109375" style="173" customWidth="1"/>
    <col min="10497" max="10497" width="16.7109375" style="173" customWidth="1"/>
    <col min="10498" max="10498" width="3.85546875" style="173" customWidth="1"/>
    <col min="10499" max="10505" width="9.140625" style="173"/>
    <col min="10506" max="10506" width="19.28515625" style="173" customWidth="1"/>
    <col min="10507" max="10507" width="9.140625" style="173"/>
    <col min="10508" max="10508" width="25.42578125" style="173" customWidth="1"/>
    <col min="10509" max="10748" width="9.140625" style="173"/>
    <col min="10749" max="10749" width="4.5703125" style="173" customWidth="1"/>
    <col min="10750" max="10750" width="87.28515625" style="173" customWidth="1"/>
    <col min="10751" max="10752" width="20.7109375" style="173" customWidth="1"/>
    <col min="10753" max="10753" width="16.7109375" style="173" customWidth="1"/>
    <col min="10754" max="10754" width="3.85546875" style="173" customWidth="1"/>
    <col min="10755" max="10761" width="9.140625" style="173"/>
    <col min="10762" max="10762" width="19.28515625" style="173" customWidth="1"/>
    <col min="10763" max="10763" width="9.140625" style="173"/>
    <col min="10764" max="10764" width="25.42578125" style="173" customWidth="1"/>
    <col min="10765" max="11004" width="9.140625" style="173"/>
    <col min="11005" max="11005" width="4.5703125" style="173" customWidth="1"/>
    <col min="11006" max="11006" width="87.28515625" style="173" customWidth="1"/>
    <col min="11007" max="11008" width="20.7109375" style="173" customWidth="1"/>
    <col min="11009" max="11009" width="16.7109375" style="173" customWidth="1"/>
    <col min="11010" max="11010" width="3.85546875" style="173" customWidth="1"/>
    <col min="11011" max="11017" width="9.140625" style="173"/>
    <col min="11018" max="11018" width="19.28515625" style="173" customWidth="1"/>
    <col min="11019" max="11019" width="9.140625" style="173"/>
    <col min="11020" max="11020" width="25.42578125" style="173" customWidth="1"/>
    <col min="11021" max="11260" width="9.140625" style="173"/>
    <col min="11261" max="11261" width="4.5703125" style="173" customWidth="1"/>
    <col min="11262" max="11262" width="87.28515625" style="173" customWidth="1"/>
    <col min="11263" max="11264" width="20.7109375" style="173" customWidth="1"/>
    <col min="11265" max="11265" width="16.7109375" style="173" customWidth="1"/>
    <col min="11266" max="11266" width="3.85546875" style="173" customWidth="1"/>
    <col min="11267" max="11273" width="9.140625" style="173"/>
    <col min="11274" max="11274" width="19.28515625" style="173" customWidth="1"/>
    <col min="11275" max="11275" width="9.140625" style="173"/>
    <col min="11276" max="11276" width="25.42578125" style="173" customWidth="1"/>
    <col min="11277" max="11516" width="9.140625" style="173"/>
    <col min="11517" max="11517" width="4.5703125" style="173" customWidth="1"/>
    <col min="11518" max="11518" width="87.28515625" style="173" customWidth="1"/>
    <col min="11519" max="11520" width="20.7109375" style="173" customWidth="1"/>
    <col min="11521" max="11521" width="16.7109375" style="173" customWidth="1"/>
    <col min="11522" max="11522" width="3.85546875" style="173" customWidth="1"/>
    <col min="11523" max="11529" width="9.140625" style="173"/>
    <col min="11530" max="11530" width="19.28515625" style="173" customWidth="1"/>
    <col min="11531" max="11531" width="9.140625" style="173"/>
    <col min="11532" max="11532" width="25.42578125" style="173" customWidth="1"/>
    <col min="11533" max="11772" width="9.140625" style="173"/>
    <col min="11773" max="11773" width="4.5703125" style="173" customWidth="1"/>
    <col min="11774" max="11774" width="87.28515625" style="173" customWidth="1"/>
    <col min="11775" max="11776" width="20.7109375" style="173" customWidth="1"/>
    <col min="11777" max="11777" width="16.7109375" style="173" customWidth="1"/>
    <col min="11778" max="11778" width="3.85546875" style="173" customWidth="1"/>
    <col min="11779" max="11785" width="9.140625" style="173"/>
    <col min="11786" max="11786" width="19.28515625" style="173" customWidth="1"/>
    <col min="11787" max="11787" width="9.140625" style="173"/>
    <col min="11788" max="11788" width="25.42578125" style="173" customWidth="1"/>
    <col min="11789" max="12028" width="9.140625" style="173"/>
    <col min="12029" max="12029" width="4.5703125" style="173" customWidth="1"/>
    <col min="12030" max="12030" width="87.28515625" style="173" customWidth="1"/>
    <col min="12031" max="12032" width="20.7109375" style="173" customWidth="1"/>
    <col min="12033" max="12033" width="16.7109375" style="173" customWidth="1"/>
    <col min="12034" max="12034" width="3.85546875" style="173" customWidth="1"/>
    <col min="12035" max="12041" width="9.140625" style="173"/>
    <col min="12042" max="12042" width="19.28515625" style="173" customWidth="1"/>
    <col min="12043" max="12043" width="9.140625" style="173"/>
    <col min="12044" max="12044" width="25.42578125" style="173" customWidth="1"/>
    <col min="12045" max="12284" width="9.140625" style="173"/>
    <col min="12285" max="12285" width="4.5703125" style="173" customWidth="1"/>
    <col min="12286" max="12286" width="87.28515625" style="173" customWidth="1"/>
    <col min="12287" max="12288" width="20.7109375" style="173" customWidth="1"/>
    <col min="12289" max="12289" width="16.7109375" style="173" customWidth="1"/>
    <col min="12290" max="12290" width="3.85546875" style="173" customWidth="1"/>
    <col min="12291" max="12297" width="9.140625" style="173"/>
    <col min="12298" max="12298" width="19.28515625" style="173" customWidth="1"/>
    <col min="12299" max="12299" width="9.140625" style="173"/>
    <col min="12300" max="12300" width="25.42578125" style="173" customWidth="1"/>
    <col min="12301" max="12540" width="9.140625" style="173"/>
    <col min="12541" max="12541" width="4.5703125" style="173" customWidth="1"/>
    <col min="12542" max="12542" width="87.28515625" style="173" customWidth="1"/>
    <col min="12543" max="12544" width="20.7109375" style="173" customWidth="1"/>
    <col min="12545" max="12545" width="16.7109375" style="173" customWidth="1"/>
    <col min="12546" max="12546" width="3.85546875" style="173" customWidth="1"/>
    <col min="12547" max="12553" width="9.140625" style="173"/>
    <col min="12554" max="12554" width="19.28515625" style="173" customWidth="1"/>
    <col min="12555" max="12555" width="9.140625" style="173"/>
    <col min="12556" max="12556" width="25.42578125" style="173" customWidth="1"/>
    <col min="12557" max="12796" width="9.140625" style="173"/>
    <col min="12797" max="12797" width="4.5703125" style="173" customWidth="1"/>
    <col min="12798" max="12798" width="87.28515625" style="173" customWidth="1"/>
    <col min="12799" max="12800" width="20.7109375" style="173" customWidth="1"/>
    <col min="12801" max="12801" width="16.7109375" style="173" customWidth="1"/>
    <col min="12802" max="12802" width="3.85546875" style="173" customWidth="1"/>
    <col min="12803" max="12809" width="9.140625" style="173"/>
    <col min="12810" max="12810" width="19.28515625" style="173" customWidth="1"/>
    <col min="12811" max="12811" width="9.140625" style="173"/>
    <col min="12812" max="12812" width="25.42578125" style="173" customWidth="1"/>
    <col min="12813" max="13052" width="9.140625" style="173"/>
    <col min="13053" max="13053" width="4.5703125" style="173" customWidth="1"/>
    <col min="13054" max="13054" width="87.28515625" style="173" customWidth="1"/>
    <col min="13055" max="13056" width="20.7109375" style="173" customWidth="1"/>
    <col min="13057" max="13057" width="16.7109375" style="173" customWidth="1"/>
    <col min="13058" max="13058" width="3.85546875" style="173" customWidth="1"/>
    <col min="13059" max="13065" width="9.140625" style="173"/>
    <col min="13066" max="13066" width="19.28515625" style="173" customWidth="1"/>
    <col min="13067" max="13067" width="9.140625" style="173"/>
    <col min="13068" max="13068" width="25.42578125" style="173" customWidth="1"/>
    <col min="13069" max="13308" width="9.140625" style="173"/>
    <col min="13309" max="13309" width="4.5703125" style="173" customWidth="1"/>
    <col min="13310" max="13310" width="87.28515625" style="173" customWidth="1"/>
    <col min="13311" max="13312" width="20.7109375" style="173" customWidth="1"/>
    <col min="13313" max="13313" width="16.7109375" style="173" customWidth="1"/>
    <col min="13314" max="13314" width="3.85546875" style="173" customWidth="1"/>
    <col min="13315" max="13321" width="9.140625" style="173"/>
    <col min="13322" max="13322" width="19.28515625" style="173" customWidth="1"/>
    <col min="13323" max="13323" width="9.140625" style="173"/>
    <col min="13324" max="13324" width="25.42578125" style="173" customWidth="1"/>
    <col min="13325" max="13564" width="9.140625" style="173"/>
    <col min="13565" max="13565" width="4.5703125" style="173" customWidth="1"/>
    <col min="13566" max="13566" width="87.28515625" style="173" customWidth="1"/>
    <col min="13567" max="13568" width="20.7109375" style="173" customWidth="1"/>
    <col min="13569" max="13569" width="16.7109375" style="173" customWidth="1"/>
    <col min="13570" max="13570" width="3.85546875" style="173" customWidth="1"/>
    <col min="13571" max="13577" width="9.140625" style="173"/>
    <col min="13578" max="13578" width="19.28515625" style="173" customWidth="1"/>
    <col min="13579" max="13579" width="9.140625" style="173"/>
    <col min="13580" max="13580" width="25.42578125" style="173" customWidth="1"/>
    <col min="13581" max="13820" width="9.140625" style="173"/>
    <col min="13821" max="13821" width="4.5703125" style="173" customWidth="1"/>
    <col min="13822" max="13822" width="87.28515625" style="173" customWidth="1"/>
    <col min="13823" max="13824" width="20.7109375" style="173" customWidth="1"/>
    <col min="13825" max="13825" width="16.7109375" style="173" customWidth="1"/>
    <col min="13826" max="13826" width="3.85546875" style="173" customWidth="1"/>
    <col min="13827" max="13833" width="9.140625" style="173"/>
    <col min="13834" max="13834" width="19.28515625" style="173" customWidth="1"/>
    <col min="13835" max="13835" width="9.140625" style="173"/>
    <col min="13836" max="13836" width="25.42578125" style="173" customWidth="1"/>
    <col min="13837" max="14076" width="9.140625" style="173"/>
    <col min="14077" max="14077" width="4.5703125" style="173" customWidth="1"/>
    <col min="14078" max="14078" width="87.28515625" style="173" customWidth="1"/>
    <col min="14079" max="14080" width="20.7109375" style="173" customWidth="1"/>
    <col min="14081" max="14081" width="16.7109375" style="173" customWidth="1"/>
    <col min="14082" max="14082" width="3.85546875" style="173" customWidth="1"/>
    <col min="14083" max="14089" width="9.140625" style="173"/>
    <col min="14090" max="14090" width="19.28515625" style="173" customWidth="1"/>
    <col min="14091" max="14091" width="9.140625" style="173"/>
    <col min="14092" max="14092" width="25.42578125" style="173" customWidth="1"/>
    <col min="14093" max="14332" width="9.140625" style="173"/>
    <col min="14333" max="14333" width="4.5703125" style="173" customWidth="1"/>
    <col min="14334" max="14334" width="87.28515625" style="173" customWidth="1"/>
    <col min="14335" max="14336" width="20.7109375" style="173" customWidth="1"/>
    <col min="14337" max="14337" width="16.7109375" style="173" customWidth="1"/>
    <col min="14338" max="14338" width="3.85546875" style="173" customWidth="1"/>
    <col min="14339" max="14345" width="9.140625" style="173"/>
    <col min="14346" max="14346" width="19.28515625" style="173" customWidth="1"/>
    <col min="14347" max="14347" width="9.140625" style="173"/>
    <col min="14348" max="14348" width="25.42578125" style="173" customWidth="1"/>
    <col min="14349" max="14588" width="9.140625" style="173"/>
    <col min="14589" max="14589" width="4.5703125" style="173" customWidth="1"/>
    <col min="14590" max="14590" width="87.28515625" style="173" customWidth="1"/>
    <col min="14591" max="14592" width="20.7109375" style="173" customWidth="1"/>
    <col min="14593" max="14593" width="16.7109375" style="173" customWidth="1"/>
    <col min="14594" max="14594" width="3.85546875" style="173" customWidth="1"/>
    <col min="14595" max="14601" width="9.140625" style="173"/>
    <col min="14602" max="14602" width="19.28515625" style="173" customWidth="1"/>
    <col min="14603" max="14603" width="9.140625" style="173"/>
    <col min="14604" max="14604" width="25.42578125" style="173" customWidth="1"/>
    <col min="14605" max="14844" width="9.140625" style="173"/>
    <col min="14845" max="14845" width="4.5703125" style="173" customWidth="1"/>
    <col min="14846" max="14846" width="87.28515625" style="173" customWidth="1"/>
    <col min="14847" max="14848" width="20.7109375" style="173" customWidth="1"/>
    <col min="14849" max="14849" width="16.7109375" style="173" customWidth="1"/>
    <col min="14850" max="14850" width="3.85546875" style="173" customWidth="1"/>
    <col min="14851" max="14857" width="9.140625" style="173"/>
    <col min="14858" max="14858" width="19.28515625" style="173" customWidth="1"/>
    <col min="14859" max="14859" width="9.140625" style="173"/>
    <col min="14860" max="14860" width="25.42578125" style="173" customWidth="1"/>
    <col min="14861" max="15100" width="9.140625" style="173"/>
    <col min="15101" max="15101" width="4.5703125" style="173" customWidth="1"/>
    <col min="15102" max="15102" width="87.28515625" style="173" customWidth="1"/>
    <col min="15103" max="15104" width="20.7109375" style="173" customWidth="1"/>
    <col min="15105" max="15105" width="16.7109375" style="173" customWidth="1"/>
    <col min="15106" max="15106" width="3.85546875" style="173" customWidth="1"/>
    <col min="15107" max="15113" width="9.140625" style="173"/>
    <col min="15114" max="15114" width="19.28515625" style="173" customWidth="1"/>
    <col min="15115" max="15115" width="9.140625" style="173"/>
    <col min="15116" max="15116" width="25.42578125" style="173" customWidth="1"/>
    <col min="15117" max="15356" width="9.140625" style="173"/>
    <col min="15357" max="15357" width="4.5703125" style="173" customWidth="1"/>
    <col min="15358" max="15358" width="87.28515625" style="173" customWidth="1"/>
    <col min="15359" max="15360" width="20.7109375" style="173" customWidth="1"/>
    <col min="15361" max="15361" width="16.7109375" style="173" customWidth="1"/>
    <col min="15362" max="15362" width="3.85546875" style="173" customWidth="1"/>
    <col min="15363" max="15369" width="9.140625" style="173"/>
    <col min="15370" max="15370" width="19.28515625" style="173" customWidth="1"/>
    <col min="15371" max="15371" width="9.140625" style="173"/>
    <col min="15372" max="15372" width="25.42578125" style="173" customWidth="1"/>
    <col min="15373" max="15612" width="9.140625" style="173"/>
    <col min="15613" max="15613" width="4.5703125" style="173" customWidth="1"/>
    <col min="15614" max="15614" width="87.28515625" style="173" customWidth="1"/>
    <col min="15615" max="15616" width="20.7109375" style="173" customWidth="1"/>
    <col min="15617" max="15617" width="16.7109375" style="173" customWidth="1"/>
    <col min="15618" max="15618" width="3.85546875" style="173" customWidth="1"/>
    <col min="15619" max="15625" width="9.140625" style="173"/>
    <col min="15626" max="15626" width="19.28515625" style="173" customWidth="1"/>
    <col min="15627" max="15627" width="9.140625" style="173"/>
    <col min="15628" max="15628" width="25.42578125" style="173" customWidth="1"/>
    <col min="15629" max="15868" width="9.140625" style="173"/>
    <col min="15869" max="15869" width="4.5703125" style="173" customWidth="1"/>
    <col min="15870" max="15870" width="87.28515625" style="173" customWidth="1"/>
    <col min="15871" max="15872" width="20.7109375" style="173" customWidth="1"/>
    <col min="15873" max="15873" width="16.7109375" style="173" customWidth="1"/>
    <col min="15874" max="15874" width="3.85546875" style="173" customWidth="1"/>
    <col min="15875" max="15881" width="9.140625" style="173"/>
    <col min="15882" max="15882" width="19.28515625" style="173" customWidth="1"/>
    <col min="15883" max="15883" width="9.140625" style="173"/>
    <col min="15884" max="15884" width="25.42578125" style="173" customWidth="1"/>
    <col min="15885" max="16124" width="9.140625" style="173"/>
    <col min="16125" max="16125" width="4.5703125" style="173" customWidth="1"/>
    <col min="16126" max="16126" width="87.28515625" style="173" customWidth="1"/>
    <col min="16127" max="16128" width="20.7109375" style="173" customWidth="1"/>
    <col min="16129" max="16129" width="16.7109375" style="173" customWidth="1"/>
    <col min="16130" max="16130" width="3.85546875" style="173" customWidth="1"/>
    <col min="16131" max="16137" width="9.140625" style="173"/>
    <col min="16138" max="16138" width="19.28515625" style="173" customWidth="1"/>
    <col min="16139" max="16139" width="9.140625" style="173"/>
    <col min="16140" max="16140" width="25.42578125" style="173" customWidth="1"/>
    <col min="16141" max="16384" width="9.140625" style="173"/>
  </cols>
  <sheetData>
    <row r="1" spans="1:12" ht="15.75">
      <c r="A1" s="170" t="s">
        <v>498</v>
      </c>
      <c r="B1" s="518"/>
    </row>
    <row r="2" spans="1:12" ht="17.25" customHeight="1">
      <c r="A2" s="1596" t="s">
        <v>4</v>
      </c>
      <c r="B2" s="1596"/>
      <c r="C2" s="1596"/>
      <c r="D2" s="1596"/>
      <c r="E2" s="1596"/>
      <c r="F2" s="1596"/>
    </row>
    <row r="3" spans="1:12" ht="17.25" customHeight="1">
      <c r="A3" s="1596" t="s">
        <v>618</v>
      </c>
      <c r="B3" s="1596"/>
      <c r="C3" s="1596"/>
      <c r="D3" s="1596"/>
      <c r="E3" s="1596"/>
      <c r="F3" s="1596"/>
    </row>
    <row r="4" spans="1:12" ht="17.25" customHeight="1">
      <c r="B4" s="178"/>
      <c r="C4" s="178"/>
      <c r="D4" s="172"/>
      <c r="E4" s="172"/>
      <c r="F4" s="172"/>
    </row>
    <row r="5" spans="1:12" ht="20.25" customHeight="1">
      <c r="B5" s="178"/>
      <c r="C5" s="178"/>
      <c r="D5" s="179"/>
      <c r="E5" s="1023"/>
      <c r="F5" s="519" t="s">
        <v>619</v>
      </c>
    </row>
    <row r="6" spans="1:12" ht="17.25" customHeight="1">
      <c r="A6" s="520"/>
      <c r="B6" s="521"/>
      <c r="C6" s="1600" t="s">
        <v>754</v>
      </c>
      <c r="D6" s="1597" t="s">
        <v>229</v>
      </c>
      <c r="E6" s="1030"/>
      <c r="F6" s="522"/>
    </row>
    <row r="7" spans="1:12" ht="12.75" customHeight="1">
      <c r="A7" s="204" t="s">
        <v>620</v>
      </c>
      <c r="B7" s="523" t="s">
        <v>3</v>
      </c>
      <c r="C7" s="1601"/>
      <c r="D7" s="1598"/>
      <c r="E7" s="1024"/>
      <c r="F7" s="524" t="s">
        <v>230</v>
      </c>
    </row>
    <row r="8" spans="1:12" ht="26.25" customHeight="1">
      <c r="A8" s="525"/>
      <c r="B8" s="526"/>
      <c r="C8" s="1602"/>
      <c r="D8" s="1599"/>
      <c r="E8" s="1024"/>
      <c r="F8" s="1041" t="s">
        <v>531</v>
      </c>
      <c r="G8" s="194"/>
    </row>
    <row r="9" spans="1:12" s="198" customFormat="1" ht="9.75" customHeight="1">
      <c r="A9" s="196" t="s">
        <v>439</v>
      </c>
      <c r="B9" s="196">
        <v>2</v>
      </c>
      <c r="C9" s="1093">
        <v>3</v>
      </c>
      <c r="D9" s="1025">
        <v>4</v>
      </c>
      <c r="E9" s="197"/>
      <c r="F9" s="197">
        <v>5</v>
      </c>
    </row>
    <row r="10" spans="1:12" ht="30" customHeight="1">
      <c r="A10" s="527" t="s">
        <v>621</v>
      </c>
      <c r="B10" s="528" t="s">
        <v>622</v>
      </c>
      <c r="C10" s="1026">
        <v>482985154000</v>
      </c>
      <c r="D10" s="1026">
        <v>405665500814.69824</v>
      </c>
      <c r="E10" s="1202"/>
      <c r="F10" s="1203">
        <v>0.83991298170357065</v>
      </c>
      <c r="L10" s="608"/>
    </row>
    <row r="11" spans="1:12" ht="12.75" customHeight="1">
      <c r="A11" s="529"/>
      <c r="B11" s="530" t="s">
        <v>623</v>
      </c>
      <c r="C11" s="1224"/>
      <c r="D11" s="1027"/>
      <c r="E11" s="1204"/>
      <c r="F11" s="1205"/>
      <c r="L11" s="608"/>
    </row>
    <row r="12" spans="1:12" s="194" customFormat="1" ht="24" customHeight="1">
      <c r="A12" s="531"/>
      <c r="B12" s="532" t="s">
        <v>624</v>
      </c>
      <c r="C12" s="1224">
        <v>424840000000</v>
      </c>
      <c r="D12" s="1027">
        <v>353847308616.91003</v>
      </c>
      <c r="E12" s="1204"/>
      <c r="F12" s="1205">
        <v>0.83289546327302055</v>
      </c>
      <c r="G12" s="1074"/>
      <c r="J12" s="776"/>
      <c r="L12" s="609"/>
    </row>
    <row r="13" spans="1:12" s="194" customFormat="1" ht="12.75" customHeight="1">
      <c r="A13" s="531"/>
      <c r="B13" s="530" t="s">
        <v>625</v>
      </c>
      <c r="C13" s="1225"/>
      <c r="D13" s="1027"/>
      <c r="E13" s="1204"/>
      <c r="F13" s="1205"/>
      <c r="L13" s="609"/>
    </row>
    <row r="14" spans="1:12" ht="16.5" customHeight="1">
      <c r="A14" s="529"/>
      <c r="B14" s="205" t="s">
        <v>626</v>
      </c>
      <c r="C14" s="1028">
        <v>292970000000</v>
      </c>
      <c r="D14" s="1028">
        <v>243184008644.71002</v>
      </c>
      <c r="E14" s="1206"/>
      <c r="F14" s="1207">
        <v>0.83006454123190099</v>
      </c>
      <c r="K14" s="608"/>
      <c r="L14" s="608"/>
    </row>
    <row r="15" spans="1:12" ht="17.100000000000001" customHeight="1">
      <c r="A15" s="529"/>
      <c r="B15" s="533" t="s">
        <v>627</v>
      </c>
      <c r="C15" s="1028">
        <v>75470000000</v>
      </c>
      <c r="D15" s="1028">
        <v>61236458530.860008</v>
      </c>
      <c r="E15" s="1206"/>
      <c r="F15" s="1207">
        <v>0.81140133206386655</v>
      </c>
      <c r="J15" s="785"/>
      <c r="K15" s="785"/>
      <c r="L15" s="608"/>
    </row>
    <row r="16" spans="1:12" ht="16.5" customHeight="1">
      <c r="A16" s="529"/>
      <c r="B16" s="205" t="s">
        <v>628</v>
      </c>
      <c r="C16" s="1028">
        <v>49500000000</v>
      </c>
      <c r="D16" s="1028">
        <v>42576326208.18</v>
      </c>
      <c r="E16" s="1206"/>
      <c r="F16" s="1207">
        <v>0.86012780218545459</v>
      </c>
      <c r="L16" s="695"/>
    </row>
    <row r="17" spans="1:12" ht="16.5" customHeight="1">
      <c r="A17" s="529"/>
      <c r="B17" s="534" t="s">
        <v>629</v>
      </c>
      <c r="C17" s="1028">
        <v>71275000000</v>
      </c>
      <c r="D17" s="1028">
        <v>58740856186.630005</v>
      </c>
      <c r="E17" s="1206"/>
      <c r="F17" s="1207">
        <v>0.8241438959891968</v>
      </c>
      <c r="G17" s="1089"/>
      <c r="L17" s="696"/>
    </row>
    <row r="18" spans="1:12" ht="16.5" customHeight="1">
      <c r="A18" s="529"/>
      <c r="B18" s="534" t="s">
        <v>630</v>
      </c>
      <c r="C18" s="1028">
        <v>5170000000</v>
      </c>
      <c r="D18" s="1028">
        <v>4351916456.3999996</v>
      </c>
      <c r="E18" s="1206"/>
      <c r="F18" s="1207">
        <v>0.84176333779497092</v>
      </c>
      <c r="L18" s="696"/>
    </row>
    <row r="19" spans="1:12" s="194" customFormat="1" ht="16.5" customHeight="1">
      <c r="A19" s="531"/>
      <c r="B19" s="532" t="s">
        <v>631</v>
      </c>
      <c r="C19" s="1027">
        <v>55554001000</v>
      </c>
      <c r="D19" s="1027">
        <v>50552111937.568207</v>
      </c>
      <c r="E19" s="1208"/>
      <c r="F19" s="1205">
        <v>0.90996347747425443</v>
      </c>
    </row>
    <row r="20" spans="1:12" ht="17.100000000000001" customHeight="1">
      <c r="A20" s="529"/>
      <c r="B20" s="534" t="s">
        <v>632</v>
      </c>
      <c r="C20" s="1028">
        <v>5624000000</v>
      </c>
      <c r="D20" s="1028">
        <v>5055602797.0600004</v>
      </c>
      <c r="E20" s="1206"/>
      <c r="F20" s="1207">
        <v>0.89893364101351358</v>
      </c>
      <c r="L20" s="697"/>
    </row>
    <row r="21" spans="1:12" ht="24" customHeight="1">
      <c r="A21" s="529"/>
      <c r="B21" s="532" t="s">
        <v>633</v>
      </c>
      <c r="C21" s="1224">
        <v>2591153000</v>
      </c>
      <c r="D21" s="1027">
        <v>1266080260.22</v>
      </c>
      <c r="E21" s="1204"/>
      <c r="F21" s="1205">
        <v>0.48861655804192189</v>
      </c>
      <c r="L21" s="697"/>
    </row>
    <row r="22" spans="1:12" ht="17.100000000000001" customHeight="1">
      <c r="A22" s="535" t="s">
        <v>4</v>
      </c>
      <c r="B22" s="534" t="s">
        <v>634</v>
      </c>
      <c r="C22" s="1028">
        <v>245405000</v>
      </c>
      <c r="D22" s="1028">
        <v>167573806.59</v>
      </c>
      <c r="E22" s="1206"/>
      <c r="F22" s="1207">
        <v>0.68284593463865861</v>
      </c>
      <c r="G22" s="201"/>
    </row>
    <row r="23" spans="1:12" ht="17.100000000000001" customHeight="1">
      <c r="A23" s="204"/>
      <c r="B23" s="534" t="s">
        <v>635</v>
      </c>
      <c r="C23" s="1028">
        <v>2345748000</v>
      </c>
      <c r="D23" s="1209">
        <v>1098506453.6300001</v>
      </c>
      <c r="E23" s="1210"/>
      <c r="F23" s="1207">
        <v>0.46829687316369878</v>
      </c>
      <c r="G23" s="201"/>
      <c r="I23" s="697"/>
    </row>
    <row r="24" spans="1:12" ht="24" customHeight="1">
      <c r="A24" s="535" t="s">
        <v>636</v>
      </c>
      <c r="B24" s="536" t="s">
        <v>637</v>
      </c>
      <c r="C24" s="1027">
        <v>523492865000</v>
      </c>
      <c r="D24" s="1027">
        <v>353777366726.61029</v>
      </c>
      <c r="E24" s="1204"/>
      <c r="F24" s="1205">
        <v>0.67580169736718432</v>
      </c>
      <c r="G24" s="201"/>
      <c r="J24" s="173">
        <v>0</v>
      </c>
    </row>
    <row r="25" spans="1:12" ht="12.75" customHeight="1">
      <c r="A25" s="529"/>
      <c r="B25" s="530" t="s">
        <v>625</v>
      </c>
      <c r="C25" s="1094"/>
      <c r="D25" s="1027"/>
      <c r="E25" s="1204"/>
      <c r="F25" s="1205"/>
      <c r="G25" s="201"/>
    </row>
    <row r="26" spans="1:12" ht="17.100000000000001" customHeight="1">
      <c r="A26" s="529"/>
      <c r="B26" s="205" t="s">
        <v>638</v>
      </c>
      <c r="C26" s="1028">
        <v>26000000000</v>
      </c>
      <c r="D26" s="1028">
        <v>22639982301.680004</v>
      </c>
      <c r="E26" s="1206"/>
      <c r="F26" s="1207">
        <v>0.87076855006461551</v>
      </c>
      <c r="G26" s="201"/>
    </row>
    <row r="27" spans="1:12" ht="17.100000000000001" customHeight="1">
      <c r="A27" s="529"/>
      <c r="B27" s="205" t="s">
        <v>639</v>
      </c>
      <c r="C27" s="1028">
        <v>29092043000</v>
      </c>
      <c r="D27" s="1028">
        <v>23734197891.699997</v>
      </c>
      <c r="E27" s="1206"/>
      <c r="F27" s="1207">
        <v>0.81583125295463077</v>
      </c>
      <c r="G27" s="201"/>
    </row>
    <row r="28" spans="1:12" ht="17.100000000000001" customHeight="1">
      <c r="A28" s="529"/>
      <c r="B28" s="537" t="s">
        <v>640</v>
      </c>
      <c r="C28" s="1028">
        <v>18569122000</v>
      </c>
      <c r="D28" s="1028">
        <v>15145737556.34</v>
      </c>
      <c r="E28" s="1206"/>
      <c r="F28" s="1207">
        <v>0.8156410171864884</v>
      </c>
      <c r="G28" s="201"/>
    </row>
    <row r="29" spans="1:12" ht="17.100000000000001" customHeight="1">
      <c r="A29" s="529"/>
      <c r="B29" s="538" t="s">
        <v>641</v>
      </c>
      <c r="C29" s="1095">
        <v>54490124000</v>
      </c>
      <c r="D29" s="1028">
        <v>24852054288.549999</v>
      </c>
      <c r="E29" s="1206"/>
      <c r="F29" s="1207">
        <v>0.45608364349748953</v>
      </c>
      <c r="G29" s="201"/>
    </row>
    <row r="30" spans="1:12" ht="17.100000000000001" customHeight="1">
      <c r="A30" s="539"/>
      <c r="B30" s="540" t="s">
        <v>642</v>
      </c>
      <c r="C30" s="1029">
        <v>82128232000</v>
      </c>
      <c r="D30" s="1029">
        <v>62893368548</v>
      </c>
      <c r="E30" s="1211"/>
      <c r="F30" s="1212">
        <v>0.76579474580677687</v>
      </c>
    </row>
    <row r="31" spans="1:12">
      <c r="C31" s="777"/>
      <c r="D31" s="777"/>
      <c r="E31" s="777"/>
    </row>
    <row r="32" spans="1:12" ht="15">
      <c r="A32" s="1022"/>
    </row>
    <row r="33" spans="1:7" ht="15">
      <c r="B33" s="942"/>
    </row>
    <row r="34" spans="1:7" ht="15">
      <c r="A34" s="43"/>
      <c r="B34" s="912"/>
      <c r="C34" s="43"/>
      <c r="D34" s="43"/>
      <c r="E34" s="43"/>
      <c r="F34" s="43"/>
      <c r="G34" s="541"/>
    </row>
    <row r="35" spans="1:7">
      <c r="A35" s="43"/>
      <c r="B35" s="43"/>
      <c r="C35" s="43"/>
      <c r="D35" s="43"/>
      <c r="E35" s="43"/>
      <c r="F35" s="43"/>
      <c r="G35" s="541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K23" sqref="K23"/>
    </sheetView>
  </sheetViews>
  <sheetFormatPr defaultRowHeight="12.75"/>
  <sheetData>
    <row r="9" spans="1:3" ht="15">
      <c r="A9" s="239" t="s">
        <v>508</v>
      </c>
      <c r="B9" s="239"/>
      <c r="C9" s="239"/>
    </row>
    <row r="10" spans="1:3" ht="15">
      <c r="A10" s="239"/>
      <c r="B10" s="239"/>
      <c r="C10" s="239"/>
    </row>
    <row r="20" spans="2:13" ht="20.45" customHeight="1">
      <c r="B20" s="1493" t="s">
        <v>509</v>
      </c>
      <c r="C20" s="1493"/>
      <c r="D20" s="1493"/>
      <c r="E20" s="1493"/>
      <c r="F20" s="1493"/>
      <c r="G20" s="1493"/>
      <c r="H20" s="1493"/>
      <c r="I20" s="1493"/>
      <c r="J20" s="1493"/>
      <c r="K20" s="1493"/>
      <c r="L20" s="1493"/>
      <c r="M20" s="1493"/>
    </row>
    <row r="21" spans="2:13"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</row>
    <row r="22" spans="2:13" ht="20.45" customHeight="1">
      <c r="B22" s="1493"/>
      <c r="C22" s="1493"/>
      <c r="D22" s="1493"/>
      <c r="E22" s="1493"/>
      <c r="F22" s="1493"/>
      <c r="G22" s="1493"/>
      <c r="H22" s="1493"/>
      <c r="I22" s="1493"/>
      <c r="J22" s="1493"/>
      <c r="K22" s="1493"/>
      <c r="L22" s="1493"/>
      <c r="M22" s="1493"/>
    </row>
    <row r="38" spans="1:14" s="241" customFormat="1" ht="18">
      <c r="A38" s="1495"/>
      <c r="B38" s="1495"/>
      <c r="C38" s="1495"/>
      <c r="D38" s="1495"/>
      <c r="E38" s="1495"/>
      <c r="F38" s="1495"/>
      <c r="G38" s="1495"/>
      <c r="H38" s="1495"/>
      <c r="I38" s="1495"/>
      <c r="J38" s="1495"/>
      <c r="K38" s="1495"/>
      <c r="L38" s="1495"/>
      <c r="M38" s="1495"/>
      <c r="N38" s="1495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70" zoomScaleNormal="70" zoomScaleSheetLayoutView="75" workbookViewId="0">
      <selection activeCell="K23" sqref="K23"/>
    </sheetView>
  </sheetViews>
  <sheetFormatPr defaultColWidth="9.28515625" defaultRowHeight="14.25"/>
  <cols>
    <col min="1" max="1" width="53.85546875" style="1234" bestFit="1" customWidth="1"/>
    <col min="2" max="2" width="18" style="1234" bestFit="1" customWidth="1"/>
    <col min="3" max="5" width="15.85546875" style="1234" customWidth="1"/>
    <col min="6" max="8" width="12.28515625" style="1234" customWidth="1"/>
    <col min="9" max="9" width="9.28515625" style="1234"/>
    <col min="10" max="12" width="9.28515625" style="1274"/>
    <col min="13" max="252" width="9.28515625" style="1234"/>
    <col min="253" max="253" width="53.85546875" style="1234" bestFit="1" customWidth="1"/>
    <col min="254" max="254" width="18" style="1234" bestFit="1" customWidth="1"/>
    <col min="255" max="257" width="15.85546875" style="1234" customWidth="1"/>
    <col min="258" max="260" width="12.28515625" style="1234" customWidth="1"/>
    <col min="261" max="261" width="9.28515625" style="1234"/>
    <col min="262" max="262" width="14.42578125" style="1234" bestFit="1" customWidth="1"/>
    <col min="263" max="263" width="15" style="1234" customWidth="1"/>
    <col min="264" max="264" width="14.28515625" style="1234" customWidth="1"/>
    <col min="265" max="265" width="13.5703125" style="1234" customWidth="1"/>
    <col min="266" max="508" width="9.28515625" style="1234"/>
    <col min="509" max="509" width="53.85546875" style="1234" bestFit="1" customWidth="1"/>
    <col min="510" max="510" width="18" style="1234" bestFit="1" customWidth="1"/>
    <col min="511" max="513" width="15.85546875" style="1234" customWidth="1"/>
    <col min="514" max="516" width="12.28515625" style="1234" customWidth="1"/>
    <col min="517" max="517" width="9.28515625" style="1234"/>
    <col min="518" max="518" width="14.42578125" style="1234" bestFit="1" customWidth="1"/>
    <col min="519" max="519" width="15" style="1234" customWidth="1"/>
    <col min="520" max="520" width="14.28515625" style="1234" customWidth="1"/>
    <col min="521" max="521" width="13.5703125" style="1234" customWidth="1"/>
    <col min="522" max="764" width="9.28515625" style="1234"/>
    <col min="765" max="765" width="53.85546875" style="1234" bestFit="1" customWidth="1"/>
    <col min="766" max="766" width="18" style="1234" bestFit="1" customWidth="1"/>
    <col min="767" max="769" width="15.85546875" style="1234" customWidth="1"/>
    <col min="770" max="772" width="12.28515625" style="1234" customWidth="1"/>
    <col min="773" max="773" width="9.28515625" style="1234"/>
    <col min="774" max="774" width="14.42578125" style="1234" bestFit="1" customWidth="1"/>
    <col min="775" max="775" width="15" style="1234" customWidth="1"/>
    <col min="776" max="776" width="14.28515625" style="1234" customWidth="1"/>
    <col min="777" max="777" width="13.5703125" style="1234" customWidth="1"/>
    <col min="778" max="1020" width="9.28515625" style="1234"/>
    <col min="1021" max="1021" width="53.85546875" style="1234" bestFit="1" customWidth="1"/>
    <col min="1022" max="1022" width="18" style="1234" bestFit="1" customWidth="1"/>
    <col min="1023" max="1025" width="15.85546875" style="1234" customWidth="1"/>
    <col min="1026" max="1028" width="12.28515625" style="1234" customWidth="1"/>
    <col min="1029" max="1029" width="9.28515625" style="1234"/>
    <col min="1030" max="1030" width="14.42578125" style="1234" bestFit="1" customWidth="1"/>
    <col min="1031" max="1031" width="15" style="1234" customWidth="1"/>
    <col min="1032" max="1032" width="14.28515625" style="1234" customWidth="1"/>
    <col min="1033" max="1033" width="13.5703125" style="1234" customWidth="1"/>
    <col min="1034" max="1276" width="9.28515625" style="1234"/>
    <col min="1277" max="1277" width="53.85546875" style="1234" bestFit="1" customWidth="1"/>
    <col min="1278" max="1278" width="18" style="1234" bestFit="1" customWidth="1"/>
    <col min="1279" max="1281" width="15.85546875" style="1234" customWidth="1"/>
    <col min="1282" max="1284" width="12.28515625" style="1234" customWidth="1"/>
    <col min="1285" max="1285" width="9.28515625" style="1234"/>
    <col min="1286" max="1286" width="14.42578125" style="1234" bestFit="1" customWidth="1"/>
    <col min="1287" max="1287" width="15" style="1234" customWidth="1"/>
    <col min="1288" max="1288" width="14.28515625" style="1234" customWidth="1"/>
    <col min="1289" max="1289" width="13.5703125" style="1234" customWidth="1"/>
    <col min="1290" max="1532" width="9.28515625" style="1234"/>
    <col min="1533" max="1533" width="53.85546875" style="1234" bestFit="1" customWidth="1"/>
    <col min="1534" max="1534" width="18" style="1234" bestFit="1" customWidth="1"/>
    <col min="1535" max="1537" width="15.85546875" style="1234" customWidth="1"/>
    <col min="1538" max="1540" width="12.28515625" style="1234" customWidth="1"/>
    <col min="1541" max="1541" width="9.28515625" style="1234"/>
    <col min="1542" max="1542" width="14.42578125" style="1234" bestFit="1" customWidth="1"/>
    <col min="1543" max="1543" width="15" style="1234" customWidth="1"/>
    <col min="1544" max="1544" width="14.28515625" style="1234" customWidth="1"/>
    <col min="1545" max="1545" width="13.5703125" style="1234" customWidth="1"/>
    <col min="1546" max="1788" width="9.28515625" style="1234"/>
    <col min="1789" max="1789" width="53.85546875" style="1234" bestFit="1" customWidth="1"/>
    <col min="1790" max="1790" width="18" style="1234" bestFit="1" customWidth="1"/>
    <col min="1791" max="1793" width="15.85546875" style="1234" customWidth="1"/>
    <col min="1794" max="1796" width="12.28515625" style="1234" customWidth="1"/>
    <col min="1797" max="1797" width="9.28515625" style="1234"/>
    <col min="1798" max="1798" width="14.42578125" style="1234" bestFit="1" customWidth="1"/>
    <col min="1799" max="1799" width="15" style="1234" customWidth="1"/>
    <col min="1800" max="1800" width="14.28515625" style="1234" customWidth="1"/>
    <col min="1801" max="1801" width="13.5703125" style="1234" customWidth="1"/>
    <col min="1802" max="2044" width="9.28515625" style="1234"/>
    <col min="2045" max="2045" width="53.85546875" style="1234" bestFit="1" customWidth="1"/>
    <col min="2046" max="2046" width="18" style="1234" bestFit="1" customWidth="1"/>
    <col min="2047" max="2049" width="15.85546875" style="1234" customWidth="1"/>
    <col min="2050" max="2052" width="12.28515625" style="1234" customWidth="1"/>
    <col min="2053" max="2053" width="9.28515625" style="1234"/>
    <col min="2054" max="2054" width="14.42578125" style="1234" bestFit="1" customWidth="1"/>
    <col min="2055" max="2055" width="15" style="1234" customWidth="1"/>
    <col min="2056" max="2056" width="14.28515625" style="1234" customWidth="1"/>
    <col min="2057" max="2057" width="13.5703125" style="1234" customWidth="1"/>
    <col min="2058" max="2300" width="9.28515625" style="1234"/>
    <col min="2301" max="2301" width="53.85546875" style="1234" bestFit="1" customWidth="1"/>
    <col min="2302" max="2302" width="18" style="1234" bestFit="1" customWidth="1"/>
    <col min="2303" max="2305" width="15.85546875" style="1234" customWidth="1"/>
    <col min="2306" max="2308" width="12.28515625" style="1234" customWidth="1"/>
    <col min="2309" max="2309" width="9.28515625" style="1234"/>
    <col min="2310" max="2310" width="14.42578125" style="1234" bestFit="1" customWidth="1"/>
    <col min="2311" max="2311" width="15" style="1234" customWidth="1"/>
    <col min="2312" max="2312" width="14.28515625" style="1234" customWidth="1"/>
    <col min="2313" max="2313" width="13.5703125" style="1234" customWidth="1"/>
    <col min="2314" max="2556" width="9.28515625" style="1234"/>
    <col min="2557" max="2557" width="53.85546875" style="1234" bestFit="1" customWidth="1"/>
    <col min="2558" max="2558" width="18" style="1234" bestFit="1" customWidth="1"/>
    <col min="2559" max="2561" width="15.85546875" style="1234" customWidth="1"/>
    <col min="2562" max="2564" width="12.28515625" style="1234" customWidth="1"/>
    <col min="2565" max="2565" width="9.28515625" style="1234"/>
    <col min="2566" max="2566" width="14.42578125" style="1234" bestFit="1" customWidth="1"/>
    <col min="2567" max="2567" width="15" style="1234" customWidth="1"/>
    <col min="2568" max="2568" width="14.28515625" style="1234" customWidth="1"/>
    <col min="2569" max="2569" width="13.5703125" style="1234" customWidth="1"/>
    <col min="2570" max="2812" width="9.28515625" style="1234"/>
    <col min="2813" max="2813" width="53.85546875" style="1234" bestFit="1" customWidth="1"/>
    <col min="2814" max="2814" width="18" style="1234" bestFit="1" customWidth="1"/>
    <col min="2815" max="2817" width="15.85546875" style="1234" customWidth="1"/>
    <col min="2818" max="2820" width="12.28515625" style="1234" customWidth="1"/>
    <col min="2821" max="2821" width="9.28515625" style="1234"/>
    <col min="2822" max="2822" width="14.42578125" style="1234" bestFit="1" customWidth="1"/>
    <col min="2823" max="2823" width="15" style="1234" customWidth="1"/>
    <col min="2824" max="2824" width="14.28515625" style="1234" customWidth="1"/>
    <col min="2825" max="2825" width="13.5703125" style="1234" customWidth="1"/>
    <col min="2826" max="3068" width="9.28515625" style="1234"/>
    <col min="3069" max="3069" width="53.85546875" style="1234" bestFit="1" customWidth="1"/>
    <col min="3070" max="3070" width="18" style="1234" bestFit="1" customWidth="1"/>
    <col min="3071" max="3073" width="15.85546875" style="1234" customWidth="1"/>
    <col min="3074" max="3076" width="12.28515625" style="1234" customWidth="1"/>
    <col min="3077" max="3077" width="9.28515625" style="1234"/>
    <col min="3078" max="3078" width="14.42578125" style="1234" bestFit="1" customWidth="1"/>
    <col min="3079" max="3079" width="15" style="1234" customWidth="1"/>
    <col min="3080" max="3080" width="14.28515625" style="1234" customWidth="1"/>
    <col min="3081" max="3081" width="13.5703125" style="1234" customWidth="1"/>
    <col min="3082" max="3324" width="9.28515625" style="1234"/>
    <col min="3325" max="3325" width="53.85546875" style="1234" bestFit="1" customWidth="1"/>
    <col min="3326" max="3326" width="18" style="1234" bestFit="1" customWidth="1"/>
    <col min="3327" max="3329" width="15.85546875" style="1234" customWidth="1"/>
    <col min="3330" max="3332" width="12.28515625" style="1234" customWidth="1"/>
    <col min="3333" max="3333" width="9.28515625" style="1234"/>
    <col min="3334" max="3334" width="14.42578125" style="1234" bestFit="1" customWidth="1"/>
    <col min="3335" max="3335" width="15" style="1234" customWidth="1"/>
    <col min="3336" max="3336" width="14.28515625" style="1234" customWidth="1"/>
    <col min="3337" max="3337" width="13.5703125" style="1234" customWidth="1"/>
    <col min="3338" max="3580" width="9.28515625" style="1234"/>
    <col min="3581" max="3581" width="53.85546875" style="1234" bestFit="1" customWidth="1"/>
    <col min="3582" max="3582" width="18" style="1234" bestFit="1" customWidth="1"/>
    <col min="3583" max="3585" width="15.85546875" style="1234" customWidth="1"/>
    <col min="3586" max="3588" width="12.28515625" style="1234" customWidth="1"/>
    <col min="3589" max="3589" width="9.28515625" style="1234"/>
    <col min="3590" max="3590" width="14.42578125" style="1234" bestFit="1" customWidth="1"/>
    <col min="3591" max="3591" width="15" style="1234" customWidth="1"/>
    <col min="3592" max="3592" width="14.28515625" style="1234" customWidth="1"/>
    <col min="3593" max="3593" width="13.5703125" style="1234" customWidth="1"/>
    <col min="3594" max="3836" width="9.28515625" style="1234"/>
    <col min="3837" max="3837" width="53.85546875" style="1234" bestFit="1" customWidth="1"/>
    <col min="3838" max="3838" width="18" style="1234" bestFit="1" customWidth="1"/>
    <col min="3839" max="3841" width="15.85546875" style="1234" customWidth="1"/>
    <col min="3842" max="3844" width="12.28515625" style="1234" customWidth="1"/>
    <col min="3845" max="3845" width="9.28515625" style="1234"/>
    <col min="3846" max="3846" width="14.42578125" style="1234" bestFit="1" customWidth="1"/>
    <col min="3847" max="3847" width="15" style="1234" customWidth="1"/>
    <col min="3848" max="3848" width="14.28515625" style="1234" customWidth="1"/>
    <col min="3849" max="3849" width="13.5703125" style="1234" customWidth="1"/>
    <col min="3850" max="4092" width="9.28515625" style="1234"/>
    <col min="4093" max="4093" width="53.85546875" style="1234" bestFit="1" customWidth="1"/>
    <col min="4094" max="4094" width="18" style="1234" bestFit="1" customWidth="1"/>
    <col min="4095" max="4097" width="15.85546875" style="1234" customWidth="1"/>
    <col min="4098" max="4100" width="12.28515625" style="1234" customWidth="1"/>
    <col min="4101" max="4101" width="9.28515625" style="1234"/>
    <col min="4102" max="4102" width="14.42578125" style="1234" bestFit="1" customWidth="1"/>
    <col min="4103" max="4103" width="15" style="1234" customWidth="1"/>
    <col min="4104" max="4104" width="14.28515625" style="1234" customWidth="1"/>
    <col min="4105" max="4105" width="13.5703125" style="1234" customWidth="1"/>
    <col min="4106" max="4348" width="9.28515625" style="1234"/>
    <col min="4349" max="4349" width="53.85546875" style="1234" bestFit="1" customWidth="1"/>
    <col min="4350" max="4350" width="18" style="1234" bestFit="1" customWidth="1"/>
    <col min="4351" max="4353" width="15.85546875" style="1234" customWidth="1"/>
    <col min="4354" max="4356" width="12.28515625" style="1234" customWidth="1"/>
    <col min="4357" max="4357" width="9.28515625" style="1234"/>
    <col min="4358" max="4358" width="14.42578125" style="1234" bestFit="1" customWidth="1"/>
    <col min="4359" max="4359" width="15" style="1234" customWidth="1"/>
    <col min="4360" max="4360" width="14.28515625" style="1234" customWidth="1"/>
    <col min="4361" max="4361" width="13.5703125" style="1234" customWidth="1"/>
    <col min="4362" max="4604" width="9.28515625" style="1234"/>
    <col min="4605" max="4605" width="53.85546875" style="1234" bestFit="1" customWidth="1"/>
    <col min="4606" max="4606" width="18" style="1234" bestFit="1" customWidth="1"/>
    <col min="4607" max="4609" width="15.85546875" style="1234" customWidth="1"/>
    <col min="4610" max="4612" width="12.28515625" style="1234" customWidth="1"/>
    <col min="4613" max="4613" width="9.28515625" style="1234"/>
    <col min="4614" max="4614" width="14.42578125" style="1234" bestFit="1" customWidth="1"/>
    <col min="4615" max="4615" width="15" style="1234" customWidth="1"/>
    <col min="4616" max="4616" width="14.28515625" style="1234" customWidth="1"/>
    <col min="4617" max="4617" width="13.5703125" style="1234" customWidth="1"/>
    <col min="4618" max="4860" width="9.28515625" style="1234"/>
    <col min="4861" max="4861" width="53.85546875" style="1234" bestFit="1" customWidth="1"/>
    <col min="4862" max="4862" width="18" style="1234" bestFit="1" customWidth="1"/>
    <col min="4863" max="4865" width="15.85546875" style="1234" customWidth="1"/>
    <col min="4866" max="4868" width="12.28515625" style="1234" customWidth="1"/>
    <col min="4869" max="4869" width="9.28515625" style="1234"/>
    <col min="4870" max="4870" width="14.42578125" style="1234" bestFit="1" customWidth="1"/>
    <col min="4871" max="4871" width="15" style="1234" customWidth="1"/>
    <col min="4872" max="4872" width="14.28515625" style="1234" customWidth="1"/>
    <col min="4873" max="4873" width="13.5703125" style="1234" customWidth="1"/>
    <col min="4874" max="5116" width="9.28515625" style="1234"/>
    <col min="5117" max="5117" width="53.85546875" style="1234" bestFit="1" customWidth="1"/>
    <col min="5118" max="5118" width="18" style="1234" bestFit="1" customWidth="1"/>
    <col min="5119" max="5121" width="15.85546875" style="1234" customWidth="1"/>
    <col min="5122" max="5124" width="12.28515625" style="1234" customWidth="1"/>
    <col min="5125" max="5125" width="9.28515625" style="1234"/>
    <col min="5126" max="5126" width="14.42578125" style="1234" bestFit="1" customWidth="1"/>
    <col min="5127" max="5127" width="15" style="1234" customWidth="1"/>
    <col min="5128" max="5128" width="14.28515625" style="1234" customWidth="1"/>
    <col min="5129" max="5129" width="13.5703125" style="1234" customWidth="1"/>
    <col min="5130" max="5372" width="9.28515625" style="1234"/>
    <col min="5373" max="5373" width="53.85546875" style="1234" bestFit="1" customWidth="1"/>
    <col min="5374" max="5374" width="18" style="1234" bestFit="1" customWidth="1"/>
    <col min="5375" max="5377" width="15.85546875" style="1234" customWidth="1"/>
    <col min="5378" max="5380" width="12.28515625" style="1234" customWidth="1"/>
    <col min="5381" max="5381" width="9.28515625" style="1234"/>
    <col min="5382" max="5382" width="14.42578125" style="1234" bestFit="1" customWidth="1"/>
    <col min="5383" max="5383" width="15" style="1234" customWidth="1"/>
    <col min="5384" max="5384" width="14.28515625" style="1234" customWidth="1"/>
    <col min="5385" max="5385" width="13.5703125" style="1234" customWidth="1"/>
    <col min="5386" max="5628" width="9.28515625" style="1234"/>
    <col min="5629" max="5629" width="53.85546875" style="1234" bestFit="1" customWidth="1"/>
    <col min="5630" max="5630" width="18" style="1234" bestFit="1" customWidth="1"/>
    <col min="5631" max="5633" width="15.85546875" style="1234" customWidth="1"/>
    <col min="5634" max="5636" width="12.28515625" style="1234" customWidth="1"/>
    <col min="5637" max="5637" width="9.28515625" style="1234"/>
    <col min="5638" max="5638" width="14.42578125" style="1234" bestFit="1" customWidth="1"/>
    <col min="5639" max="5639" width="15" style="1234" customWidth="1"/>
    <col min="5640" max="5640" width="14.28515625" style="1234" customWidth="1"/>
    <col min="5641" max="5641" width="13.5703125" style="1234" customWidth="1"/>
    <col min="5642" max="5884" width="9.28515625" style="1234"/>
    <col min="5885" max="5885" width="53.85546875" style="1234" bestFit="1" customWidth="1"/>
    <col min="5886" max="5886" width="18" style="1234" bestFit="1" customWidth="1"/>
    <col min="5887" max="5889" width="15.85546875" style="1234" customWidth="1"/>
    <col min="5890" max="5892" width="12.28515625" style="1234" customWidth="1"/>
    <col min="5893" max="5893" width="9.28515625" style="1234"/>
    <col min="5894" max="5894" width="14.42578125" style="1234" bestFit="1" customWidth="1"/>
    <col min="5895" max="5895" width="15" style="1234" customWidth="1"/>
    <col min="5896" max="5896" width="14.28515625" style="1234" customWidth="1"/>
    <col min="5897" max="5897" width="13.5703125" style="1234" customWidth="1"/>
    <col min="5898" max="6140" width="9.28515625" style="1234"/>
    <col min="6141" max="6141" width="53.85546875" style="1234" bestFit="1" customWidth="1"/>
    <col min="6142" max="6142" width="18" style="1234" bestFit="1" customWidth="1"/>
    <col min="6143" max="6145" width="15.85546875" style="1234" customWidth="1"/>
    <col min="6146" max="6148" width="12.28515625" style="1234" customWidth="1"/>
    <col min="6149" max="6149" width="9.28515625" style="1234"/>
    <col min="6150" max="6150" width="14.42578125" style="1234" bestFit="1" customWidth="1"/>
    <col min="6151" max="6151" width="15" style="1234" customWidth="1"/>
    <col min="6152" max="6152" width="14.28515625" style="1234" customWidth="1"/>
    <col min="6153" max="6153" width="13.5703125" style="1234" customWidth="1"/>
    <col min="6154" max="6396" width="9.28515625" style="1234"/>
    <col min="6397" max="6397" width="53.85546875" style="1234" bestFit="1" customWidth="1"/>
    <col min="6398" max="6398" width="18" style="1234" bestFit="1" customWidth="1"/>
    <col min="6399" max="6401" width="15.85546875" style="1234" customWidth="1"/>
    <col min="6402" max="6404" width="12.28515625" style="1234" customWidth="1"/>
    <col min="6405" max="6405" width="9.28515625" style="1234"/>
    <col min="6406" max="6406" width="14.42578125" style="1234" bestFit="1" customWidth="1"/>
    <col min="6407" max="6407" width="15" style="1234" customWidth="1"/>
    <col min="6408" max="6408" width="14.28515625" style="1234" customWidth="1"/>
    <col min="6409" max="6409" width="13.5703125" style="1234" customWidth="1"/>
    <col min="6410" max="6652" width="9.28515625" style="1234"/>
    <col min="6653" max="6653" width="53.85546875" style="1234" bestFit="1" customWidth="1"/>
    <col min="6654" max="6654" width="18" style="1234" bestFit="1" customWidth="1"/>
    <col min="6655" max="6657" width="15.85546875" style="1234" customWidth="1"/>
    <col min="6658" max="6660" width="12.28515625" style="1234" customWidth="1"/>
    <col min="6661" max="6661" width="9.28515625" style="1234"/>
    <col min="6662" max="6662" width="14.42578125" style="1234" bestFit="1" customWidth="1"/>
    <col min="6663" max="6663" width="15" style="1234" customWidth="1"/>
    <col min="6664" max="6664" width="14.28515625" style="1234" customWidth="1"/>
    <col min="6665" max="6665" width="13.5703125" style="1234" customWidth="1"/>
    <col min="6666" max="6908" width="9.28515625" style="1234"/>
    <col min="6909" max="6909" width="53.85546875" style="1234" bestFit="1" customWidth="1"/>
    <col min="6910" max="6910" width="18" style="1234" bestFit="1" customWidth="1"/>
    <col min="6911" max="6913" width="15.85546875" style="1234" customWidth="1"/>
    <col min="6914" max="6916" width="12.28515625" style="1234" customWidth="1"/>
    <col min="6917" max="6917" width="9.28515625" style="1234"/>
    <col min="6918" max="6918" width="14.42578125" style="1234" bestFit="1" customWidth="1"/>
    <col min="6919" max="6919" width="15" style="1234" customWidth="1"/>
    <col min="6920" max="6920" width="14.28515625" style="1234" customWidth="1"/>
    <col min="6921" max="6921" width="13.5703125" style="1234" customWidth="1"/>
    <col min="6922" max="7164" width="9.28515625" style="1234"/>
    <col min="7165" max="7165" width="53.85546875" style="1234" bestFit="1" customWidth="1"/>
    <col min="7166" max="7166" width="18" style="1234" bestFit="1" customWidth="1"/>
    <col min="7167" max="7169" width="15.85546875" style="1234" customWidth="1"/>
    <col min="7170" max="7172" width="12.28515625" style="1234" customWidth="1"/>
    <col min="7173" max="7173" width="9.28515625" style="1234"/>
    <col min="7174" max="7174" width="14.42578125" style="1234" bestFit="1" customWidth="1"/>
    <col min="7175" max="7175" width="15" style="1234" customWidth="1"/>
    <col min="7176" max="7176" width="14.28515625" style="1234" customWidth="1"/>
    <col min="7177" max="7177" width="13.5703125" style="1234" customWidth="1"/>
    <col min="7178" max="7420" width="9.28515625" style="1234"/>
    <col min="7421" max="7421" width="53.85546875" style="1234" bestFit="1" customWidth="1"/>
    <col min="7422" max="7422" width="18" style="1234" bestFit="1" customWidth="1"/>
    <col min="7423" max="7425" width="15.85546875" style="1234" customWidth="1"/>
    <col min="7426" max="7428" width="12.28515625" style="1234" customWidth="1"/>
    <col min="7429" max="7429" width="9.28515625" style="1234"/>
    <col min="7430" max="7430" width="14.42578125" style="1234" bestFit="1" customWidth="1"/>
    <col min="7431" max="7431" width="15" style="1234" customWidth="1"/>
    <col min="7432" max="7432" width="14.28515625" style="1234" customWidth="1"/>
    <col min="7433" max="7433" width="13.5703125" style="1234" customWidth="1"/>
    <col min="7434" max="7676" width="9.28515625" style="1234"/>
    <col min="7677" max="7677" width="53.85546875" style="1234" bestFit="1" customWidth="1"/>
    <col min="7678" max="7678" width="18" style="1234" bestFit="1" customWidth="1"/>
    <col min="7679" max="7681" width="15.85546875" style="1234" customWidth="1"/>
    <col min="7682" max="7684" width="12.28515625" style="1234" customWidth="1"/>
    <col min="7685" max="7685" width="9.28515625" style="1234"/>
    <col min="7686" max="7686" width="14.42578125" style="1234" bestFit="1" customWidth="1"/>
    <col min="7687" max="7687" width="15" style="1234" customWidth="1"/>
    <col min="7688" max="7688" width="14.28515625" style="1234" customWidth="1"/>
    <col min="7689" max="7689" width="13.5703125" style="1234" customWidth="1"/>
    <col min="7690" max="7932" width="9.28515625" style="1234"/>
    <col min="7933" max="7933" width="53.85546875" style="1234" bestFit="1" customWidth="1"/>
    <col min="7934" max="7934" width="18" style="1234" bestFit="1" customWidth="1"/>
    <col min="7935" max="7937" width="15.85546875" style="1234" customWidth="1"/>
    <col min="7938" max="7940" width="12.28515625" style="1234" customWidth="1"/>
    <col min="7941" max="7941" width="9.28515625" style="1234"/>
    <col min="7942" max="7942" width="14.42578125" style="1234" bestFit="1" customWidth="1"/>
    <col min="7943" max="7943" width="15" style="1234" customWidth="1"/>
    <col min="7944" max="7944" width="14.28515625" style="1234" customWidth="1"/>
    <col min="7945" max="7945" width="13.5703125" style="1234" customWidth="1"/>
    <col min="7946" max="8188" width="9.28515625" style="1234"/>
    <col min="8189" max="8189" width="53.85546875" style="1234" bestFit="1" customWidth="1"/>
    <col min="8190" max="8190" width="18" style="1234" bestFit="1" customWidth="1"/>
    <col min="8191" max="8193" width="15.85546875" style="1234" customWidth="1"/>
    <col min="8194" max="8196" width="12.28515625" style="1234" customWidth="1"/>
    <col min="8197" max="8197" width="9.28515625" style="1234"/>
    <col min="8198" max="8198" width="14.42578125" style="1234" bestFit="1" customWidth="1"/>
    <col min="8199" max="8199" width="15" style="1234" customWidth="1"/>
    <col min="8200" max="8200" width="14.28515625" style="1234" customWidth="1"/>
    <col min="8201" max="8201" width="13.5703125" style="1234" customWidth="1"/>
    <col min="8202" max="8444" width="9.28515625" style="1234"/>
    <col min="8445" max="8445" width="53.85546875" style="1234" bestFit="1" customWidth="1"/>
    <col min="8446" max="8446" width="18" style="1234" bestFit="1" customWidth="1"/>
    <col min="8447" max="8449" width="15.85546875" style="1234" customWidth="1"/>
    <col min="8450" max="8452" width="12.28515625" style="1234" customWidth="1"/>
    <col min="8453" max="8453" width="9.28515625" style="1234"/>
    <col min="8454" max="8454" width="14.42578125" style="1234" bestFit="1" customWidth="1"/>
    <col min="8455" max="8455" width="15" style="1234" customWidth="1"/>
    <col min="8456" max="8456" width="14.28515625" style="1234" customWidth="1"/>
    <col min="8457" max="8457" width="13.5703125" style="1234" customWidth="1"/>
    <col min="8458" max="8700" width="9.28515625" style="1234"/>
    <col min="8701" max="8701" width="53.85546875" style="1234" bestFit="1" customWidth="1"/>
    <col min="8702" max="8702" width="18" style="1234" bestFit="1" customWidth="1"/>
    <col min="8703" max="8705" width="15.85546875" style="1234" customWidth="1"/>
    <col min="8706" max="8708" width="12.28515625" style="1234" customWidth="1"/>
    <col min="8709" max="8709" width="9.28515625" style="1234"/>
    <col min="8710" max="8710" width="14.42578125" style="1234" bestFit="1" customWidth="1"/>
    <col min="8711" max="8711" width="15" style="1234" customWidth="1"/>
    <col min="8712" max="8712" width="14.28515625" style="1234" customWidth="1"/>
    <col min="8713" max="8713" width="13.5703125" style="1234" customWidth="1"/>
    <col min="8714" max="8956" width="9.28515625" style="1234"/>
    <col min="8957" max="8957" width="53.85546875" style="1234" bestFit="1" customWidth="1"/>
    <col min="8958" max="8958" width="18" style="1234" bestFit="1" customWidth="1"/>
    <col min="8959" max="8961" width="15.85546875" style="1234" customWidth="1"/>
    <col min="8962" max="8964" width="12.28515625" style="1234" customWidth="1"/>
    <col min="8965" max="8965" width="9.28515625" style="1234"/>
    <col min="8966" max="8966" width="14.42578125" style="1234" bestFit="1" customWidth="1"/>
    <col min="8967" max="8967" width="15" style="1234" customWidth="1"/>
    <col min="8968" max="8968" width="14.28515625" style="1234" customWidth="1"/>
    <col min="8969" max="8969" width="13.5703125" style="1234" customWidth="1"/>
    <col min="8970" max="9212" width="9.28515625" style="1234"/>
    <col min="9213" max="9213" width="53.85546875" style="1234" bestFit="1" customWidth="1"/>
    <col min="9214" max="9214" width="18" style="1234" bestFit="1" customWidth="1"/>
    <col min="9215" max="9217" width="15.85546875" style="1234" customWidth="1"/>
    <col min="9218" max="9220" width="12.28515625" style="1234" customWidth="1"/>
    <col min="9221" max="9221" width="9.28515625" style="1234"/>
    <col min="9222" max="9222" width="14.42578125" style="1234" bestFit="1" customWidth="1"/>
    <col min="9223" max="9223" width="15" style="1234" customWidth="1"/>
    <col min="9224" max="9224" width="14.28515625" style="1234" customWidth="1"/>
    <col min="9225" max="9225" width="13.5703125" style="1234" customWidth="1"/>
    <col min="9226" max="9468" width="9.28515625" style="1234"/>
    <col min="9469" max="9469" width="53.85546875" style="1234" bestFit="1" customWidth="1"/>
    <col min="9470" max="9470" width="18" style="1234" bestFit="1" customWidth="1"/>
    <col min="9471" max="9473" width="15.85546875" style="1234" customWidth="1"/>
    <col min="9474" max="9476" width="12.28515625" style="1234" customWidth="1"/>
    <col min="9477" max="9477" width="9.28515625" style="1234"/>
    <col min="9478" max="9478" width="14.42578125" style="1234" bestFit="1" customWidth="1"/>
    <col min="9479" max="9479" width="15" style="1234" customWidth="1"/>
    <col min="9480" max="9480" width="14.28515625" style="1234" customWidth="1"/>
    <col min="9481" max="9481" width="13.5703125" style="1234" customWidth="1"/>
    <col min="9482" max="9724" width="9.28515625" style="1234"/>
    <col min="9725" max="9725" width="53.85546875" style="1234" bestFit="1" customWidth="1"/>
    <col min="9726" max="9726" width="18" style="1234" bestFit="1" customWidth="1"/>
    <col min="9727" max="9729" width="15.85546875" style="1234" customWidth="1"/>
    <col min="9730" max="9732" width="12.28515625" style="1234" customWidth="1"/>
    <col min="9733" max="9733" width="9.28515625" style="1234"/>
    <col min="9734" max="9734" width="14.42578125" style="1234" bestFit="1" customWidth="1"/>
    <col min="9735" max="9735" width="15" style="1234" customWidth="1"/>
    <col min="9736" max="9736" width="14.28515625" style="1234" customWidth="1"/>
    <col min="9737" max="9737" width="13.5703125" style="1234" customWidth="1"/>
    <col min="9738" max="9980" width="9.28515625" style="1234"/>
    <col min="9981" max="9981" width="53.85546875" style="1234" bestFit="1" customWidth="1"/>
    <col min="9982" max="9982" width="18" style="1234" bestFit="1" customWidth="1"/>
    <col min="9983" max="9985" width="15.85546875" style="1234" customWidth="1"/>
    <col min="9986" max="9988" width="12.28515625" style="1234" customWidth="1"/>
    <col min="9989" max="9989" width="9.28515625" style="1234"/>
    <col min="9990" max="9990" width="14.42578125" style="1234" bestFit="1" customWidth="1"/>
    <col min="9991" max="9991" width="15" style="1234" customWidth="1"/>
    <col min="9992" max="9992" width="14.28515625" style="1234" customWidth="1"/>
    <col min="9993" max="9993" width="13.5703125" style="1234" customWidth="1"/>
    <col min="9994" max="10236" width="9.28515625" style="1234"/>
    <col min="10237" max="10237" width="53.85546875" style="1234" bestFit="1" customWidth="1"/>
    <col min="10238" max="10238" width="18" style="1234" bestFit="1" customWidth="1"/>
    <col min="10239" max="10241" width="15.85546875" style="1234" customWidth="1"/>
    <col min="10242" max="10244" width="12.28515625" style="1234" customWidth="1"/>
    <col min="10245" max="10245" width="9.28515625" style="1234"/>
    <col min="10246" max="10246" width="14.42578125" style="1234" bestFit="1" customWidth="1"/>
    <col min="10247" max="10247" width="15" style="1234" customWidth="1"/>
    <col min="10248" max="10248" width="14.28515625" style="1234" customWidth="1"/>
    <col min="10249" max="10249" width="13.5703125" style="1234" customWidth="1"/>
    <col min="10250" max="10492" width="9.28515625" style="1234"/>
    <col min="10493" max="10493" width="53.85546875" style="1234" bestFit="1" customWidth="1"/>
    <col min="10494" max="10494" width="18" style="1234" bestFit="1" customWidth="1"/>
    <col min="10495" max="10497" width="15.85546875" style="1234" customWidth="1"/>
    <col min="10498" max="10500" width="12.28515625" style="1234" customWidth="1"/>
    <col min="10501" max="10501" width="9.28515625" style="1234"/>
    <col min="10502" max="10502" width="14.42578125" style="1234" bestFit="1" customWidth="1"/>
    <col min="10503" max="10503" width="15" style="1234" customWidth="1"/>
    <col min="10504" max="10504" width="14.28515625" style="1234" customWidth="1"/>
    <col min="10505" max="10505" width="13.5703125" style="1234" customWidth="1"/>
    <col min="10506" max="10748" width="9.28515625" style="1234"/>
    <col min="10749" max="10749" width="53.85546875" style="1234" bestFit="1" customWidth="1"/>
    <col min="10750" max="10750" width="18" style="1234" bestFit="1" customWidth="1"/>
    <col min="10751" max="10753" width="15.85546875" style="1234" customWidth="1"/>
    <col min="10754" max="10756" width="12.28515625" style="1234" customWidth="1"/>
    <col min="10757" max="10757" width="9.28515625" style="1234"/>
    <col min="10758" max="10758" width="14.42578125" style="1234" bestFit="1" customWidth="1"/>
    <col min="10759" max="10759" width="15" style="1234" customWidth="1"/>
    <col min="10760" max="10760" width="14.28515625" style="1234" customWidth="1"/>
    <col min="10761" max="10761" width="13.5703125" style="1234" customWidth="1"/>
    <col min="10762" max="11004" width="9.28515625" style="1234"/>
    <col min="11005" max="11005" width="53.85546875" style="1234" bestFit="1" customWidth="1"/>
    <col min="11006" max="11006" width="18" style="1234" bestFit="1" customWidth="1"/>
    <col min="11007" max="11009" width="15.85546875" style="1234" customWidth="1"/>
    <col min="11010" max="11012" width="12.28515625" style="1234" customWidth="1"/>
    <col min="11013" max="11013" width="9.28515625" style="1234"/>
    <col min="11014" max="11014" width="14.42578125" style="1234" bestFit="1" customWidth="1"/>
    <col min="11015" max="11015" width="15" style="1234" customWidth="1"/>
    <col min="11016" max="11016" width="14.28515625" style="1234" customWidth="1"/>
    <col min="11017" max="11017" width="13.5703125" style="1234" customWidth="1"/>
    <col min="11018" max="11260" width="9.28515625" style="1234"/>
    <col min="11261" max="11261" width="53.85546875" style="1234" bestFit="1" customWidth="1"/>
    <col min="11262" max="11262" width="18" style="1234" bestFit="1" customWidth="1"/>
    <col min="11263" max="11265" width="15.85546875" style="1234" customWidth="1"/>
    <col min="11266" max="11268" width="12.28515625" style="1234" customWidth="1"/>
    <col min="11269" max="11269" width="9.28515625" style="1234"/>
    <col min="11270" max="11270" width="14.42578125" style="1234" bestFit="1" customWidth="1"/>
    <col min="11271" max="11271" width="15" style="1234" customWidth="1"/>
    <col min="11272" max="11272" width="14.28515625" style="1234" customWidth="1"/>
    <col min="11273" max="11273" width="13.5703125" style="1234" customWidth="1"/>
    <col min="11274" max="11516" width="9.28515625" style="1234"/>
    <col min="11517" max="11517" width="53.85546875" style="1234" bestFit="1" customWidth="1"/>
    <col min="11518" max="11518" width="18" style="1234" bestFit="1" customWidth="1"/>
    <col min="11519" max="11521" width="15.85546875" style="1234" customWidth="1"/>
    <col min="11522" max="11524" width="12.28515625" style="1234" customWidth="1"/>
    <col min="11525" max="11525" width="9.28515625" style="1234"/>
    <col min="11526" max="11526" width="14.42578125" style="1234" bestFit="1" customWidth="1"/>
    <col min="11527" max="11527" width="15" style="1234" customWidth="1"/>
    <col min="11528" max="11528" width="14.28515625" style="1234" customWidth="1"/>
    <col min="11529" max="11529" width="13.5703125" style="1234" customWidth="1"/>
    <col min="11530" max="11772" width="9.28515625" style="1234"/>
    <col min="11773" max="11773" width="53.85546875" style="1234" bestFit="1" customWidth="1"/>
    <col min="11774" max="11774" width="18" style="1234" bestFit="1" customWidth="1"/>
    <col min="11775" max="11777" width="15.85546875" style="1234" customWidth="1"/>
    <col min="11778" max="11780" width="12.28515625" style="1234" customWidth="1"/>
    <col min="11781" max="11781" width="9.28515625" style="1234"/>
    <col min="11782" max="11782" width="14.42578125" style="1234" bestFit="1" customWidth="1"/>
    <col min="11783" max="11783" width="15" style="1234" customWidth="1"/>
    <col min="11784" max="11784" width="14.28515625" style="1234" customWidth="1"/>
    <col min="11785" max="11785" width="13.5703125" style="1234" customWidth="1"/>
    <col min="11786" max="12028" width="9.28515625" style="1234"/>
    <col min="12029" max="12029" width="53.85546875" style="1234" bestFit="1" customWidth="1"/>
    <col min="12030" max="12030" width="18" style="1234" bestFit="1" customWidth="1"/>
    <col min="12031" max="12033" width="15.85546875" style="1234" customWidth="1"/>
    <col min="12034" max="12036" width="12.28515625" style="1234" customWidth="1"/>
    <col min="12037" max="12037" width="9.28515625" style="1234"/>
    <col min="12038" max="12038" width="14.42578125" style="1234" bestFit="1" customWidth="1"/>
    <col min="12039" max="12039" width="15" style="1234" customWidth="1"/>
    <col min="12040" max="12040" width="14.28515625" style="1234" customWidth="1"/>
    <col min="12041" max="12041" width="13.5703125" style="1234" customWidth="1"/>
    <col min="12042" max="12284" width="9.28515625" style="1234"/>
    <col min="12285" max="12285" width="53.85546875" style="1234" bestFit="1" customWidth="1"/>
    <col min="12286" max="12286" width="18" style="1234" bestFit="1" customWidth="1"/>
    <col min="12287" max="12289" width="15.85546875" style="1234" customWidth="1"/>
    <col min="12290" max="12292" width="12.28515625" style="1234" customWidth="1"/>
    <col min="12293" max="12293" width="9.28515625" style="1234"/>
    <col min="12294" max="12294" width="14.42578125" style="1234" bestFit="1" customWidth="1"/>
    <col min="12295" max="12295" width="15" style="1234" customWidth="1"/>
    <col min="12296" max="12296" width="14.28515625" style="1234" customWidth="1"/>
    <col min="12297" max="12297" width="13.5703125" style="1234" customWidth="1"/>
    <col min="12298" max="12540" width="9.28515625" style="1234"/>
    <col min="12541" max="12541" width="53.85546875" style="1234" bestFit="1" customWidth="1"/>
    <col min="12542" max="12542" width="18" style="1234" bestFit="1" customWidth="1"/>
    <col min="12543" max="12545" width="15.85546875" style="1234" customWidth="1"/>
    <col min="12546" max="12548" width="12.28515625" style="1234" customWidth="1"/>
    <col min="12549" max="12549" width="9.28515625" style="1234"/>
    <col min="12550" max="12550" width="14.42578125" style="1234" bestFit="1" customWidth="1"/>
    <col min="12551" max="12551" width="15" style="1234" customWidth="1"/>
    <col min="12552" max="12552" width="14.28515625" style="1234" customWidth="1"/>
    <col min="12553" max="12553" width="13.5703125" style="1234" customWidth="1"/>
    <col min="12554" max="12796" width="9.28515625" style="1234"/>
    <col min="12797" max="12797" width="53.85546875" style="1234" bestFit="1" customWidth="1"/>
    <col min="12798" max="12798" width="18" style="1234" bestFit="1" customWidth="1"/>
    <col min="12799" max="12801" width="15.85546875" style="1234" customWidth="1"/>
    <col min="12802" max="12804" width="12.28515625" style="1234" customWidth="1"/>
    <col min="12805" max="12805" width="9.28515625" style="1234"/>
    <col min="12806" max="12806" width="14.42578125" style="1234" bestFit="1" customWidth="1"/>
    <col min="12807" max="12807" width="15" style="1234" customWidth="1"/>
    <col min="12808" max="12808" width="14.28515625" style="1234" customWidth="1"/>
    <col min="12809" max="12809" width="13.5703125" style="1234" customWidth="1"/>
    <col min="12810" max="13052" width="9.28515625" style="1234"/>
    <col min="13053" max="13053" width="53.85546875" style="1234" bestFit="1" customWidth="1"/>
    <col min="13054" max="13054" width="18" style="1234" bestFit="1" customWidth="1"/>
    <col min="13055" max="13057" width="15.85546875" style="1234" customWidth="1"/>
    <col min="13058" max="13060" width="12.28515625" style="1234" customWidth="1"/>
    <col min="13061" max="13061" width="9.28515625" style="1234"/>
    <col min="13062" max="13062" width="14.42578125" style="1234" bestFit="1" customWidth="1"/>
    <col min="13063" max="13063" width="15" style="1234" customWidth="1"/>
    <col min="13064" max="13064" width="14.28515625" style="1234" customWidth="1"/>
    <col min="13065" max="13065" width="13.5703125" style="1234" customWidth="1"/>
    <col min="13066" max="13308" width="9.28515625" style="1234"/>
    <col min="13309" max="13309" width="53.85546875" style="1234" bestFit="1" customWidth="1"/>
    <col min="13310" max="13310" width="18" style="1234" bestFit="1" customWidth="1"/>
    <col min="13311" max="13313" width="15.85546875" style="1234" customWidth="1"/>
    <col min="13314" max="13316" width="12.28515625" style="1234" customWidth="1"/>
    <col min="13317" max="13317" width="9.28515625" style="1234"/>
    <col min="13318" max="13318" width="14.42578125" style="1234" bestFit="1" customWidth="1"/>
    <col min="13319" max="13319" width="15" style="1234" customWidth="1"/>
    <col min="13320" max="13320" width="14.28515625" style="1234" customWidth="1"/>
    <col min="13321" max="13321" width="13.5703125" style="1234" customWidth="1"/>
    <col min="13322" max="13564" width="9.28515625" style="1234"/>
    <col min="13565" max="13565" width="53.85546875" style="1234" bestFit="1" customWidth="1"/>
    <col min="13566" max="13566" width="18" style="1234" bestFit="1" customWidth="1"/>
    <col min="13567" max="13569" width="15.85546875" style="1234" customWidth="1"/>
    <col min="13570" max="13572" width="12.28515625" style="1234" customWidth="1"/>
    <col min="13573" max="13573" width="9.28515625" style="1234"/>
    <col min="13574" max="13574" width="14.42578125" style="1234" bestFit="1" customWidth="1"/>
    <col min="13575" max="13575" width="15" style="1234" customWidth="1"/>
    <col min="13576" max="13576" width="14.28515625" style="1234" customWidth="1"/>
    <col min="13577" max="13577" width="13.5703125" style="1234" customWidth="1"/>
    <col min="13578" max="13820" width="9.28515625" style="1234"/>
    <col min="13821" max="13821" width="53.85546875" style="1234" bestFit="1" customWidth="1"/>
    <col min="13822" max="13822" width="18" style="1234" bestFit="1" customWidth="1"/>
    <col min="13823" max="13825" width="15.85546875" style="1234" customWidth="1"/>
    <col min="13826" max="13828" width="12.28515625" style="1234" customWidth="1"/>
    <col min="13829" max="13829" width="9.28515625" style="1234"/>
    <col min="13830" max="13830" width="14.42578125" style="1234" bestFit="1" customWidth="1"/>
    <col min="13831" max="13831" width="15" style="1234" customWidth="1"/>
    <col min="13832" max="13832" width="14.28515625" style="1234" customWidth="1"/>
    <col min="13833" max="13833" width="13.5703125" style="1234" customWidth="1"/>
    <col min="13834" max="14076" width="9.28515625" style="1234"/>
    <col min="14077" max="14077" width="53.85546875" style="1234" bestFit="1" customWidth="1"/>
    <col min="14078" max="14078" width="18" style="1234" bestFit="1" customWidth="1"/>
    <col min="14079" max="14081" width="15.85546875" style="1234" customWidth="1"/>
    <col min="14082" max="14084" width="12.28515625" style="1234" customWidth="1"/>
    <col min="14085" max="14085" width="9.28515625" style="1234"/>
    <col min="14086" max="14086" width="14.42578125" style="1234" bestFit="1" customWidth="1"/>
    <col min="14087" max="14087" width="15" style="1234" customWidth="1"/>
    <col min="14088" max="14088" width="14.28515625" style="1234" customWidth="1"/>
    <col min="14089" max="14089" width="13.5703125" style="1234" customWidth="1"/>
    <col min="14090" max="14332" width="9.28515625" style="1234"/>
    <col min="14333" max="14333" width="53.85546875" style="1234" bestFit="1" customWidth="1"/>
    <col min="14334" max="14334" width="18" style="1234" bestFit="1" customWidth="1"/>
    <col min="14335" max="14337" width="15.85546875" style="1234" customWidth="1"/>
    <col min="14338" max="14340" width="12.28515625" style="1234" customWidth="1"/>
    <col min="14341" max="14341" width="9.28515625" style="1234"/>
    <col min="14342" max="14342" width="14.42578125" style="1234" bestFit="1" customWidth="1"/>
    <col min="14343" max="14343" width="15" style="1234" customWidth="1"/>
    <col min="14344" max="14344" width="14.28515625" style="1234" customWidth="1"/>
    <col min="14345" max="14345" width="13.5703125" style="1234" customWidth="1"/>
    <col min="14346" max="14588" width="9.28515625" style="1234"/>
    <col min="14589" max="14589" width="53.85546875" style="1234" bestFit="1" customWidth="1"/>
    <col min="14590" max="14590" width="18" style="1234" bestFit="1" customWidth="1"/>
    <col min="14591" max="14593" width="15.85546875" style="1234" customWidth="1"/>
    <col min="14594" max="14596" width="12.28515625" style="1234" customWidth="1"/>
    <col min="14597" max="14597" width="9.28515625" style="1234"/>
    <col min="14598" max="14598" width="14.42578125" style="1234" bestFit="1" customWidth="1"/>
    <col min="14599" max="14599" width="15" style="1234" customWidth="1"/>
    <col min="14600" max="14600" width="14.28515625" style="1234" customWidth="1"/>
    <col min="14601" max="14601" width="13.5703125" style="1234" customWidth="1"/>
    <col min="14602" max="14844" width="9.28515625" style="1234"/>
    <col min="14845" max="14845" width="53.85546875" style="1234" bestFit="1" customWidth="1"/>
    <col min="14846" max="14846" width="18" style="1234" bestFit="1" customWidth="1"/>
    <col min="14847" max="14849" width="15.85546875" style="1234" customWidth="1"/>
    <col min="14850" max="14852" width="12.28515625" style="1234" customWidth="1"/>
    <col min="14853" max="14853" width="9.28515625" style="1234"/>
    <col min="14854" max="14854" width="14.42578125" style="1234" bestFit="1" customWidth="1"/>
    <col min="14855" max="14855" width="15" style="1234" customWidth="1"/>
    <col min="14856" max="14856" width="14.28515625" style="1234" customWidth="1"/>
    <col min="14857" max="14857" width="13.5703125" style="1234" customWidth="1"/>
    <col min="14858" max="15100" width="9.28515625" style="1234"/>
    <col min="15101" max="15101" width="53.85546875" style="1234" bestFit="1" customWidth="1"/>
    <col min="15102" max="15102" width="18" style="1234" bestFit="1" customWidth="1"/>
    <col min="15103" max="15105" width="15.85546875" style="1234" customWidth="1"/>
    <col min="15106" max="15108" width="12.28515625" style="1234" customWidth="1"/>
    <col min="15109" max="15109" width="9.28515625" style="1234"/>
    <col min="15110" max="15110" width="14.42578125" style="1234" bestFit="1" customWidth="1"/>
    <col min="15111" max="15111" width="15" style="1234" customWidth="1"/>
    <col min="15112" max="15112" width="14.28515625" style="1234" customWidth="1"/>
    <col min="15113" max="15113" width="13.5703125" style="1234" customWidth="1"/>
    <col min="15114" max="15356" width="9.28515625" style="1234"/>
    <col min="15357" max="15357" width="53.85546875" style="1234" bestFit="1" customWidth="1"/>
    <col min="15358" max="15358" width="18" style="1234" bestFit="1" customWidth="1"/>
    <col min="15359" max="15361" width="15.85546875" style="1234" customWidth="1"/>
    <col min="15362" max="15364" width="12.28515625" style="1234" customWidth="1"/>
    <col min="15365" max="15365" width="9.28515625" style="1234"/>
    <col min="15366" max="15366" width="14.42578125" style="1234" bestFit="1" customWidth="1"/>
    <col min="15367" max="15367" width="15" style="1234" customWidth="1"/>
    <col min="15368" max="15368" width="14.28515625" style="1234" customWidth="1"/>
    <col min="15369" max="15369" width="13.5703125" style="1234" customWidth="1"/>
    <col min="15370" max="15612" width="9.28515625" style="1234"/>
    <col min="15613" max="15613" width="53.85546875" style="1234" bestFit="1" customWidth="1"/>
    <col min="15614" max="15614" width="18" style="1234" bestFit="1" customWidth="1"/>
    <col min="15615" max="15617" width="15.85546875" style="1234" customWidth="1"/>
    <col min="15618" max="15620" width="12.28515625" style="1234" customWidth="1"/>
    <col min="15621" max="15621" width="9.28515625" style="1234"/>
    <col min="15622" max="15622" width="14.42578125" style="1234" bestFit="1" customWidth="1"/>
    <col min="15623" max="15623" width="15" style="1234" customWidth="1"/>
    <col min="15624" max="15624" width="14.28515625" style="1234" customWidth="1"/>
    <col min="15625" max="15625" width="13.5703125" style="1234" customWidth="1"/>
    <col min="15626" max="15868" width="9.28515625" style="1234"/>
    <col min="15869" max="15869" width="53.85546875" style="1234" bestFit="1" customWidth="1"/>
    <col min="15870" max="15870" width="18" style="1234" bestFit="1" customWidth="1"/>
    <col min="15871" max="15873" width="15.85546875" style="1234" customWidth="1"/>
    <col min="15874" max="15876" width="12.28515625" style="1234" customWidth="1"/>
    <col min="15877" max="15877" width="9.28515625" style="1234"/>
    <col min="15878" max="15878" width="14.42578125" style="1234" bestFit="1" customWidth="1"/>
    <col min="15879" max="15879" width="15" style="1234" customWidth="1"/>
    <col min="15880" max="15880" width="14.28515625" style="1234" customWidth="1"/>
    <col min="15881" max="15881" width="13.5703125" style="1234" customWidth="1"/>
    <col min="15882" max="16124" width="9.28515625" style="1234"/>
    <col min="16125" max="16125" width="53.85546875" style="1234" bestFit="1" customWidth="1"/>
    <col min="16126" max="16126" width="18" style="1234" bestFit="1" customWidth="1"/>
    <col min="16127" max="16129" width="15.85546875" style="1234" customWidth="1"/>
    <col min="16130" max="16132" width="12.28515625" style="1234" customWidth="1"/>
    <col min="16133" max="16133" width="9.28515625" style="1234"/>
    <col min="16134" max="16134" width="14.42578125" style="1234" bestFit="1" customWidth="1"/>
    <col min="16135" max="16135" width="15" style="1234" customWidth="1"/>
    <col min="16136" max="16136" width="14.28515625" style="1234" customWidth="1"/>
    <col min="16137" max="16137" width="13.5703125" style="1234" customWidth="1"/>
    <col min="16138" max="16384" width="9.28515625" style="1234"/>
  </cols>
  <sheetData>
    <row r="1" spans="1:12" ht="17.25" customHeight="1">
      <c r="A1" s="1232" t="s">
        <v>500</v>
      </c>
      <c r="B1" s="1232"/>
      <c r="C1" s="1233"/>
      <c r="D1" s="1233"/>
      <c r="E1" s="1233"/>
      <c r="F1" s="1233"/>
      <c r="G1" s="1233"/>
      <c r="H1" s="1233"/>
      <c r="J1" s="1234"/>
      <c r="K1" s="1234"/>
      <c r="L1" s="1234"/>
    </row>
    <row r="2" spans="1:12" ht="17.25" customHeight="1">
      <c r="A2" s="1235"/>
      <c r="B2" s="1235"/>
      <c r="C2" s="1233"/>
      <c r="D2" s="1233"/>
      <c r="E2" s="1233"/>
      <c r="F2" s="1233"/>
      <c r="G2" s="1233"/>
      <c r="H2" s="1233"/>
      <c r="J2" s="1234"/>
      <c r="K2" s="1234"/>
      <c r="L2" s="1234"/>
    </row>
    <row r="3" spans="1:12" ht="17.25" customHeight="1">
      <c r="A3" s="1236" t="s">
        <v>792</v>
      </c>
      <c r="B3" s="1237"/>
      <c r="C3" s="1238"/>
      <c r="D3" s="1238"/>
      <c r="E3" s="1238"/>
      <c r="F3" s="1238"/>
      <c r="G3" s="1238"/>
      <c r="H3" s="1238"/>
      <c r="J3" s="1234"/>
      <c r="K3" s="1234"/>
      <c r="L3" s="1234"/>
    </row>
    <row r="4" spans="1:12" ht="17.25" customHeight="1">
      <c r="A4" s="1236"/>
      <c r="B4" s="1237"/>
      <c r="C4" s="1238"/>
      <c r="D4" s="1238"/>
      <c r="E4" s="1238"/>
      <c r="F4" s="1238"/>
      <c r="G4" s="1238"/>
      <c r="H4" s="1238"/>
      <c r="J4" s="1234"/>
      <c r="K4" s="1234"/>
      <c r="L4" s="1234"/>
    </row>
    <row r="5" spans="1:12" ht="15" customHeight="1">
      <c r="A5" s="1239"/>
      <c r="B5" s="1239"/>
      <c r="C5" s="1182"/>
      <c r="D5" s="1240"/>
      <c r="E5" s="1240"/>
      <c r="F5" s="1240"/>
      <c r="G5" s="1241"/>
      <c r="H5" s="1242" t="s">
        <v>2</v>
      </c>
      <c r="J5" s="1234"/>
      <c r="K5" s="1234"/>
      <c r="L5" s="1234"/>
    </row>
    <row r="8" spans="1:12" ht="16.350000000000001" customHeight="1">
      <c r="A8" s="1243"/>
      <c r="B8" s="1244" t="s">
        <v>793</v>
      </c>
      <c r="C8" s="1245" t="s">
        <v>229</v>
      </c>
      <c r="D8" s="1246"/>
      <c r="E8" s="1246"/>
      <c r="F8" s="1247" t="s">
        <v>433</v>
      </c>
      <c r="G8" s="1248"/>
      <c r="H8" s="1249"/>
      <c r="J8" s="1234"/>
      <c r="K8" s="1234"/>
      <c r="L8" s="1234"/>
    </row>
    <row r="9" spans="1:12" ht="16.350000000000001" customHeight="1">
      <c r="A9" s="1250" t="s">
        <v>3</v>
      </c>
      <c r="B9" s="1251" t="s">
        <v>228</v>
      </c>
      <c r="C9" s="1252"/>
      <c r="D9" s="1252"/>
      <c r="E9" s="1252"/>
      <c r="F9" s="1252" t="s">
        <v>4</v>
      </c>
      <c r="G9" s="1252" t="s">
        <v>4</v>
      </c>
      <c r="H9" s="1253"/>
      <c r="J9" s="1234"/>
      <c r="K9" s="1234"/>
      <c r="L9" s="1234"/>
    </row>
    <row r="10" spans="1:12" ht="16.350000000000001" customHeight="1">
      <c r="A10" s="1254"/>
      <c r="B10" s="1255" t="s">
        <v>794</v>
      </c>
      <c r="C10" s="1252" t="s">
        <v>434</v>
      </c>
      <c r="D10" s="1252" t="s">
        <v>435</v>
      </c>
      <c r="E10" s="1252" t="s">
        <v>436</v>
      </c>
      <c r="F10" s="1256" t="s">
        <v>232</v>
      </c>
      <c r="G10" s="1256" t="s">
        <v>437</v>
      </c>
      <c r="H10" s="1257" t="s">
        <v>438</v>
      </c>
      <c r="J10" s="1234"/>
      <c r="K10" s="1234"/>
      <c r="L10" s="1234"/>
    </row>
    <row r="11" spans="1:12" s="1262" customFormat="1" ht="9.75" customHeight="1">
      <c r="A11" s="1258" t="s">
        <v>439</v>
      </c>
      <c r="B11" s="1259">
        <v>2</v>
      </c>
      <c r="C11" s="1260">
        <v>3</v>
      </c>
      <c r="D11" s="1260">
        <v>4</v>
      </c>
      <c r="E11" s="1260">
        <v>5</v>
      </c>
      <c r="F11" s="1260">
        <v>6</v>
      </c>
      <c r="G11" s="1260">
        <v>7</v>
      </c>
      <c r="H11" s="1261">
        <v>8</v>
      </c>
    </row>
    <row r="12" spans="1:12" ht="24" customHeight="1">
      <c r="A12" s="1263" t="s">
        <v>440</v>
      </c>
      <c r="B12" s="1264">
        <v>80475876</v>
      </c>
      <c r="C12" s="909">
        <v>4006743</v>
      </c>
      <c r="D12" s="909">
        <v>10199907</v>
      </c>
      <c r="E12" s="909">
        <v>16031045</v>
      </c>
      <c r="F12" s="1265">
        <f>C12/B12</f>
        <v>4.9788125325905118E-2</v>
      </c>
      <c r="G12" s="1265">
        <f>D12/B12</f>
        <v>0.12674490178895351</v>
      </c>
      <c r="H12" s="1265">
        <f>E12/B12</f>
        <v>0.19920311274399796</v>
      </c>
      <c r="J12" s="1234"/>
      <c r="K12" s="1234"/>
      <c r="L12" s="1234"/>
    </row>
    <row r="13" spans="1:12" ht="24" customHeight="1">
      <c r="A13" s="1266" t="s">
        <v>441</v>
      </c>
      <c r="B13" s="1264">
        <v>87340722</v>
      </c>
      <c r="C13" s="909">
        <v>3925325</v>
      </c>
      <c r="D13" s="909">
        <v>10137499</v>
      </c>
      <c r="E13" s="909">
        <v>16107257</v>
      </c>
      <c r="F13" s="1267">
        <f>C13/B13</f>
        <v>4.4942667178776013E-2</v>
      </c>
      <c r="G13" s="1268">
        <f>D13/B13</f>
        <v>0.11606841308227335</v>
      </c>
      <c r="H13" s="1269">
        <f>E13/B13</f>
        <v>0.1844186380781235</v>
      </c>
      <c r="J13" s="1234"/>
      <c r="K13" s="1234"/>
      <c r="L13" s="1234"/>
    </row>
    <row r="14" spans="1:12" ht="24" customHeight="1">
      <c r="A14" s="1254" t="s">
        <v>795</v>
      </c>
      <c r="B14" s="1270">
        <f>B12-B13</f>
        <v>-6864846</v>
      </c>
      <c r="C14" s="1270">
        <v>81419</v>
      </c>
      <c r="D14" s="1270">
        <f>D12-D13</f>
        <v>62408</v>
      </c>
      <c r="E14" s="1270">
        <f>E12-E13</f>
        <v>-76212</v>
      </c>
      <c r="F14" s="1271"/>
      <c r="G14" s="1272"/>
      <c r="H14" s="1271">
        <f>E14/B14</f>
        <v>1.1101778539533152E-2</v>
      </c>
      <c r="J14" s="1234"/>
      <c r="K14" s="1234"/>
      <c r="L14" s="1234"/>
    </row>
    <row r="18" spans="1:12" ht="15">
      <c r="A18" s="1243"/>
      <c r="B18" s="1244" t="s">
        <v>793</v>
      </c>
      <c r="C18" s="1245" t="s">
        <v>229</v>
      </c>
      <c r="D18" s="1246"/>
      <c r="E18" s="1246"/>
      <c r="F18" s="1247" t="s">
        <v>433</v>
      </c>
      <c r="G18" s="1248"/>
      <c r="H18" s="1249"/>
      <c r="J18" s="1273"/>
      <c r="K18" s="1273"/>
      <c r="L18" s="1273"/>
    </row>
    <row r="19" spans="1:12" ht="15">
      <c r="A19" s="1250" t="s">
        <v>3</v>
      </c>
      <c r="B19" s="1251" t="s">
        <v>228</v>
      </c>
      <c r="C19" s="1252"/>
      <c r="D19" s="1252"/>
      <c r="E19" s="1252"/>
      <c r="F19" s="1252" t="s">
        <v>4</v>
      </c>
      <c r="G19" s="1252" t="s">
        <v>4</v>
      </c>
      <c r="H19" s="1253"/>
      <c r="J19" s="1273"/>
      <c r="K19" s="1273"/>
      <c r="L19" s="1273"/>
    </row>
    <row r="20" spans="1:12" ht="17.25">
      <c r="A20" s="1254"/>
      <c r="B20" s="1255" t="s">
        <v>794</v>
      </c>
      <c r="C20" s="1252" t="s">
        <v>915</v>
      </c>
      <c r="D20" s="1252" t="s">
        <v>758</v>
      </c>
      <c r="E20" s="1252" t="s">
        <v>759</v>
      </c>
      <c r="F20" s="1256" t="s">
        <v>232</v>
      </c>
      <c r="G20" s="1256" t="s">
        <v>437</v>
      </c>
      <c r="H20" s="1257" t="s">
        <v>438</v>
      </c>
      <c r="J20" s="1273"/>
      <c r="K20" s="1273"/>
      <c r="L20" s="1273"/>
    </row>
    <row r="21" spans="1:12" ht="9.75" customHeight="1">
      <c r="A21" s="1258" t="s">
        <v>439</v>
      </c>
      <c r="B21" s="1259">
        <v>2</v>
      </c>
      <c r="C21" s="1260">
        <v>3</v>
      </c>
      <c r="D21" s="1260">
        <v>4</v>
      </c>
      <c r="E21" s="1260">
        <v>5</v>
      </c>
      <c r="F21" s="1260">
        <v>6</v>
      </c>
      <c r="G21" s="1260">
        <v>7</v>
      </c>
      <c r="H21" s="1261">
        <v>8</v>
      </c>
    </row>
    <row r="22" spans="1:12" ht="24" customHeight="1">
      <c r="A22" s="1263" t="s">
        <v>440</v>
      </c>
      <c r="B22" s="1264">
        <v>80475876</v>
      </c>
      <c r="C22" s="909">
        <v>19589473</v>
      </c>
      <c r="D22" s="909">
        <v>24534828</v>
      </c>
      <c r="E22" s="909">
        <v>29231226</v>
      </c>
      <c r="F22" s="1265">
        <f>C22/B22</f>
        <v>0.24342043819442238</v>
      </c>
      <c r="G22" s="1265">
        <f>D22/B22</f>
        <v>0.3048718351323072</v>
      </c>
      <c r="H22" s="1265">
        <f>E22/B22</f>
        <v>0.36322967146079899</v>
      </c>
    </row>
    <row r="23" spans="1:12" ht="24" customHeight="1">
      <c r="A23" s="1266" t="s">
        <v>441</v>
      </c>
      <c r="B23" s="1264">
        <v>87340722</v>
      </c>
      <c r="C23" s="909">
        <v>19585692</v>
      </c>
      <c r="D23" s="909">
        <v>23789518</v>
      </c>
      <c r="E23" s="909">
        <v>29219616</v>
      </c>
      <c r="F23" s="1267">
        <f>C23/B23</f>
        <v>0.22424467707056508</v>
      </c>
      <c r="G23" s="1268">
        <f>D23/B23</f>
        <v>0.2723760172259625</v>
      </c>
      <c r="H23" s="1269">
        <f>E23/B23</f>
        <v>0.33454745198923364</v>
      </c>
    </row>
    <row r="24" spans="1:12" ht="24" customHeight="1">
      <c r="A24" s="1254" t="s">
        <v>795</v>
      </c>
      <c r="B24" s="1270">
        <f>B22-B23</f>
        <v>-6864846</v>
      </c>
      <c r="C24" s="1270">
        <f>C22-C23</f>
        <v>3781</v>
      </c>
      <c r="D24" s="1270">
        <f>D22-D23</f>
        <v>745310</v>
      </c>
      <c r="E24" s="1270">
        <v>11609</v>
      </c>
      <c r="F24" s="1271"/>
      <c r="G24" s="1272"/>
      <c r="H24" s="1271"/>
    </row>
    <row r="28" spans="1:12" ht="15">
      <c r="A28" s="1243"/>
      <c r="B28" s="1244" t="s">
        <v>793</v>
      </c>
      <c r="C28" s="1245" t="s">
        <v>229</v>
      </c>
      <c r="D28" s="1246"/>
      <c r="E28" s="1246"/>
      <c r="F28" s="1247" t="s">
        <v>433</v>
      </c>
      <c r="G28" s="1248"/>
      <c r="H28" s="1249"/>
    </row>
    <row r="29" spans="1:12" ht="15">
      <c r="A29" s="1250" t="s">
        <v>3</v>
      </c>
      <c r="B29" s="1251" t="s">
        <v>228</v>
      </c>
      <c r="C29" s="1252"/>
      <c r="D29" s="1252"/>
      <c r="E29" s="1252"/>
      <c r="F29" s="1252" t="s">
        <v>4</v>
      </c>
      <c r="G29" s="1252" t="s">
        <v>4</v>
      </c>
      <c r="H29" s="1253"/>
    </row>
    <row r="30" spans="1:12" ht="17.25">
      <c r="A30" s="1254"/>
      <c r="B30" s="1255" t="s">
        <v>794</v>
      </c>
      <c r="C30" s="1252" t="s">
        <v>767</v>
      </c>
      <c r="D30" s="1252" t="s">
        <v>770</v>
      </c>
      <c r="E30" s="1252" t="s">
        <v>769</v>
      </c>
      <c r="F30" s="1256" t="s">
        <v>232</v>
      </c>
      <c r="G30" s="1256" t="s">
        <v>437</v>
      </c>
      <c r="H30" s="1257" t="s">
        <v>438</v>
      </c>
    </row>
    <row r="31" spans="1:12" ht="9.75" customHeight="1">
      <c r="A31" s="1258" t="s">
        <v>439</v>
      </c>
      <c r="B31" s="1259">
        <v>2</v>
      </c>
      <c r="C31" s="1260">
        <v>3</v>
      </c>
      <c r="D31" s="1260">
        <v>4</v>
      </c>
      <c r="E31" s="1260">
        <v>5</v>
      </c>
      <c r="F31" s="1260">
        <v>6</v>
      </c>
      <c r="G31" s="1260">
        <v>7</v>
      </c>
      <c r="H31" s="1261">
        <v>8</v>
      </c>
    </row>
    <row r="32" spans="1:12" ht="24" customHeight="1">
      <c r="A32" s="1263" t="s">
        <v>440</v>
      </c>
      <c r="B32" s="1264">
        <v>80475876</v>
      </c>
      <c r="C32" s="909">
        <v>32292317</v>
      </c>
      <c r="D32" s="909">
        <v>37502659</v>
      </c>
      <c r="E32" s="909">
        <v>41700759</v>
      </c>
      <c r="F32" s="1265">
        <f>C32/B32</f>
        <v>0.40126704554294007</v>
      </c>
      <c r="G32" s="1265">
        <f>D32/B32</f>
        <v>0.46601119321770412</v>
      </c>
      <c r="H32" s="1265">
        <f>E32/B32</f>
        <v>0.51817713671113064</v>
      </c>
    </row>
    <row r="33" spans="1:8" ht="24" customHeight="1">
      <c r="A33" s="1266" t="s">
        <v>441</v>
      </c>
      <c r="B33" s="1264">
        <v>87340722</v>
      </c>
      <c r="C33" s="909">
        <v>32251523</v>
      </c>
      <c r="D33" s="909">
        <v>36858723</v>
      </c>
      <c r="E33" s="909">
        <v>41645246</v>
      </c>
      <c r="F33" s="1267">
        <f>C33/B33</f>
        <v>0.36926100748285545</v>
      </c>
      <c r="G33" s="1268">
        <f>D33/B33</f>
        <v>0.42201074316743109</v>
      </c>
      <c r="H33" s="1269">
        <f>E33/B33</f>
        <v>0.47681362194372517</v>
      </c>
    </row>
    <row r="34" spans="1:8" ht="24" customHeight="1">
      <c r="A34" s="1254" t="s">
        <v>795</v>
      </c>
      <c r="B34" s="1270">
        <f>B32-B33</f>
        <v>-6864846</v>
      </c>
      <c r="C34" s="1270">
        <f>C32-C33</f>
        <v>40794</v>
      </c>
      <c r="D34" s="1270">
        <v>643937</v>
      </c>
      <c r="E34" s="1270">
        <v>55513</v>
      </c>
      <c r="F34" s="1271"/>
      <c r="G34" s="1272"/>
      <c r="H34" s="1271"/>
    </row>
    <row r="38" spans="1:8" ht="15">
      <c r="A38" s="1243"/>
      <c r="B38" s="1244" t="s">
        <v>793</v>
      </c>
      <c r="C38" s="1245" t="s">
        <v>229</v>
      </c>
      <c r="D38" s="1246"/>
      <c r="E38" s="1246"/>
      <c r="F38" s="1247" t="s">
        <v>433</v>
      </c>
      <c r="G38" s="1248"/>
      <c r="H38" s="1249"/>
    </row>
    <row r="39" spans="1:8" ht="15">
      <c r="A39" s="1250" t="s">
        <v>3</v>
      </c>
      <c r="B39" s="1251" t="s">
        <v>228</v>
      </c>
      <c r="C39" s="1252"/>
      <c r="D39" s="1252"/>
      <c r="E39" s="1252"/>
      <c r="F39" s="1252" t="s">
        <v>4</v>
      </c>
      <c r="G39" s="1252" t="s">
        <v>4</v>
      </c>
      <c r="H39" s="1253"/>
    </row>
    <row r="40" spans="1:8" ht="17.25">
      <c r="A40" s="1254"/>
      <c r="B40" s="1255" t="s">
        <v>794</v>
      </c>
      <c r="C40" s="1252" t="s">
        <v>779</v>
      </c>
      <c r="D40" s="1252" t="s">
        <v>782</v>
      </c>
      <c r="E40" s="1252" t="s">
        <v>783</v>
      </c>
      <c r="F40" s="1256" t="s">
        <v>232</v>
      </c>
      <c r="G40" s="1256" t="s">
        <v>437</v>
      </c>
      <c r="H40" s="1257" t="s">
        <v>438</v>
      </c>
    </row>
    <row r="41" spans="1:8" ht="9.75" customHeight="1">
      <c r="A41" s="1258" t="s">
        <v>439</v>
      </c>
      <c r="B41" s="1259">
        <v>2</v>
      </c>
      <c r="C41" s="1260">
        <v>3</v>
      </c>
      <c r="D41" s="1260">
        <v>4</v>
      </c>
      <c r="E41" s="1260">
        <v>5</v>
      </c>
      <c r="F41" s="1260">
        <v>6</v>
      </c>
      <c r="G41" s="1260">
        <v>7</v>
      </c>
      <c r="H41" s="1261">
        <v>8</v>
      </c>
    </row>
    <row r="42" spans="1:8" ht="24" customHeight="1">
      <c r="A42" s="1263" t="s">
        <v>440</v>
      </c>
      <c r="B42" s="1264">
        <v>80475876</v>
      </c>
      <c r="C42" s="909">
        <v>52439688</v>
      </c>
      <c r="D42" s="909"/>
      <c r="E42" s="909"/>
      <c r="F42" s="1265">
        <f>C42/B42</f>
        <v>0.65161997118241999</v>
      </c>
      <c r="G42" s="1265"/>
      <c r="H42" s="1265"/>
    </row>
    <row r="43" spans="1:8" ht="24" customHeight="1">
      <c r="A43" s="1266" t="s">
        <v>441</v>
      </c>
      <c r="B43" s="1264">
        <v>87340722</v>
      </c>
      <c r="C43" s="909">
        <v>52092819</v>
      </c>
      <c r="D43" s="909"/>
      <c r="E43" s="909"/>
      <c r="F43" s="1267">
        <f>C43/B43</f>
        <v>0.59643220032002942</v>
      </c>
      <c r="G43" s="1268"/>
      <c r="H43" s="1269"/>
    </row>
    <row r="44" spans="1:8" ht="24" customHeight="1">
      <c r="A44" s="1254" t="s">
        <v>795</v>
      </c>
      <c r="B44" s="1270">
        <f>B42-B43</f>
        <v>-6864846</v>
      </c>
      <c r="C44" s="1270">
        <v>346868</v>
      </c>
      <c r="D44" s="1270"/>
      <c r="E44" s="1270"/>
      <c r="F44" s="1271"/>
      <c r="G44" s="1272"/>
      <c r="H44" s="1271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59" firstPageNumber="66" orientation="landscape" useFirstPageNumber="1" r:id="rId1"/>
  <headerFooter alignWithMargins="0">
    <oddHeader>&amp;C&amp;14- &amp;P -</oddHeader>
  </headerFooter>
  <rowBreaks count="1" manualBreakCount="1">
    <brk id="44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showGridLines="0" topLeftCell="A25" zoomScale="70" zoomScaleNormal="70" zoomScaleSheetLayoutView="50" workbookViewId="0">
      <selection activeCell="K23" sqref="K23"/>
    </sheetView>
  </sheetViews>
  <sheetFormatPr defaultColWidth="9.28515625" defaultRowHeight="15"/>
  <cols>
    <col min="1" max="1" width="104.42578125" style="1277" customWidth="1"/>
    <col min="2" max="2" width="20.5703125" style="1277" customWidth="1"/>
    <col min="3" max="3" width="23.5703125" style="1334" customWidth="1"/>
    <col min="4" max="4" width="16.7109375" style="1277" customWidth="1"/>
    <col min="5" max="5" width="9.28515625" style="1277"/>
    <col min="6" max="6" width="8.42578125" style="1277" customWidth="1"/>
    <col min="7" max="7" width="17.5703125" style="1277" bestFit="1" customWidth="1"/>
    <col min="8" max="8" width="21.7109375" style="1277" customWidth="1"/>
    <col min="9" max="9" width="21.28515625" style="1277" customWidth="1"/>
    <col min="10" max="245" width="9.28515625" style="1277"/>
    <col min="246" max="246" width="103.140625" style="1277" customWidth="1"/>
    <col min="247" max="247" width="20.5703125" style="1277" customWidth="1"/>
    <col min="248" max="248" width="19.42578125" style="1277" customWidth="1"/>
    <col min="249" max="249" width="16.7109375" style="1277" customWidth="1"/>
    <col min="250" max="250" width="12.85546875" style="1277" customWidth="1"/>
    <col min="251" max="251" width="11" style="1277" bestFit="1" customWidth="1"/>
    <col min="252" max="256" width="9.28515625" style="1277"/>
    <col min="257" max="257" width="104.42578125" style="1277" customWidth="1"/>
    <col min="258" max="258" width="20.5703125" style="1277" customWidth="1"/>
    <col min="259" max="259" width="23.5703125" style="1277" customWidth="1"/>
    <col min="260" max="260" width="16.7109375" style="1277" customWidth="1"/>
    <col min="261" max="261" width="9.28515625" style="1277"/>
    <col min="262" max="262" width="8.42578125" style="1277" customWidth="1"/>
    <col min="263" max="263" width="17.5703125" style="1277" bestFit="1" customWidth="1"/>
    <col min="264" max="264" width="21.7109375" style="1277" customWidth="1"/>
    <col min="265" max="265" width="21.28515625" style="1277" customWidth="1"/>
    <col min="266" max="501" width="9.28515625" style="1277"/>
    <col min="502" max="502" width="103.140625" style="1277" customWidth="1"/>
    <col min="503" max="503" width="20.5703125" style="1277" customWidth="1"/>
    <col min="504" max="504" width="19.42578125" style="1277" customWidth="1"/>
    <col min="505" max="505" width="16.7109375" style="1277" customWidth="1"/>
    <col min="506" max="506" width="12.85546875" style="1277" customWidth="1"/>
    <col min="507" max="507" width="11" style="1277" bestFit="1" customWidth="1"/>
    <col min="508" max="512" width="9.28515625" style="1277"/>
    <col min="513" max="513" width="104.42578125" style="1277" customWidth="1"/>
    <col min="514" max="514" width="20.5703125" style="1277" customWidth="1"/>
    <col min="515" max="515" width="23.5703125" style="1277" customWidth="1"/>
    <col min="516" max="516" width="16.7109375" style="1277" customWidth="1"/>
    <col min="517" max="517" width="9.28515625" style="1277"/>
    <col min="518" max="518" width="8.42578125" style="1277" customWidth="1"/>
    <col min="519" max="519" width="17.5703125" style="1277" bestFit="1" customWidth="1"/>
    <col min="520" max="520" width="21.7109375" style="1277" customWidth="1"/>
    <col min="521" max="521" width="21.28515625" style="1277" customWidth="1"/>
    <col min="522" max="757" width="9.28515625" style="1277"/>
    <col min="758" max="758" width="103.140625" style="1277" customWidth="1"/>
    <col min="759" max="759" width="20.5703125" style="1277" customWidth="1"/>
    <col min="760" max="760" width="19.42578125" style="1277" customWidth="1"/>
    <col min="761" max="761" width="16.7109375" style="1277" customWidth="1"/>
    <col min="762" max="762" width="12.85546875" style="1277" customWidth="1"/>
    <col min="763" max="763" width="11" style="1277" bestFit="1" customWidth="1"/>
    <col min="764" max="768" width="9.28515625" style="1277"/>
    <col min="769" max="769" width="104.42578125" style="1277" customWidth="1"/>
    <col min="770" max="770" width="20.5703125" style="1277" customWidth="1"/>
    <col min="771" max="771" width="23.5703125" style="1277" customWidth="1"/>
    <col min="772" max="772" width="16.7109375" style="1277" customWidth="1"/>
    <col min="773" max="773" width="9.28515625" style="1277"/>
    <col min="774" max="774" width="8.42578125" style="1277" customWidth="1"/>
    <col min="775" max="775" width="17.5703125" style="1277" bestFit="1" customWidth="1"/>
    <col min="776" max="776" width="21.7109375" style="1277" customWidth="1"/>
    <col min="777" max="777" width="21.28515625" style="1277" customWidth="1"/>
    <col min="778" max="1013" width="9.28515625" style="1277"/>
    <col min="1014" max="1014" width="103.140625" style="1277" customWidth="1"/>
    <col min="1015" max="1015" width="20.5703125" style="1277" customWidth="1"/>
    <col min="1016" max="1016" width="19.42578125" style="1277" customWidth="1"/>
    <col min="1017" max="1017" width="16.7109375" style="1277" customWidth="1"/>
    <col min="1018" max="1018" width="12.85546875" style="1277" customWidth="1"/>
    <col min="1019" max="1019" width="11" style="1277" bestFit="1" customWidth="1"/>
    <col min="1020" max="1024" width="9.28515625" style="1277"/>
    <col min="1025" max="1025" width="104.42578125" style="1277" customWidth="1"/>
    <col min="1026" max="1026" width="20.5703125" style="1277" customWidth="1"/>
    <col min="1027" max="1027" width="23.5703125" style="1277" customWidth="1"/>
    <col min="1028" max="1028" width="16.7109375" style="1277" customWidth="1"/>
    <col min="1029" max="1029" width="9.28515625" style="1277"/>
    <col min="1030" max="1030" width="8.42578125" style="1277" customWidth="1"/>
    <col min="1031" max="1031" width="17.5703125" style="1277" bestFit="1" customWidth="1"/>
    <col min="1032" max="1032" width="21.7109375" style="1277" customWidth="1"/>
    <col min="1033" max="1033" width="21.28515625" style="1277" customWidth="1"/>
    <col min="1034" max="1269" width="9.28515625" style="1277"/>
    <col min="1270" max="1270" width="103.140625" style="1277" customWidth="1"/>
    <col min="1271" max="1271" width="20.5703125" style="1277" customWidth="1"/>
    <col min="1272" max="1272" width="19.42578125" style="1277" customWidth="1"/>
    <col min="1273" max="1273" width="16.7109375" style="1277" customWidth="1"/>
    <col min="1274" max="1274" width="12.85546875" style="1277" customWidth="1"/>
    <col min="1275" max="1275" width="11" style="1277" bestFit="1" customWidth="1"/>
    <col min="1276" max="1280" width="9.28515625" style="1277"/>
    <col min="1281" max="1281" width="104.42578125" style="1277" customWidth="1"/>
    <col min="1282" max="1282" width="20.5703125" style="1277" customWidth="1"/>
    <col min="1283" max="1283" width="23.5703125" style="1277" customWidth="1"/>
    <col min="1284" max="1284" width="16.7109375" style="1277" customWidth="1"/>
    <col min="1285" max="1285" width="9.28515625" style="1277"/>
    <col min="1286" max="1286" width="8.42578125" style="1277" customWidth="1"/>
    <col min="1287" max="1287" width="17.5703125" style="1277" bestFit="1" customWidth="1"/>
    <col min="1288" max="1288" width="21.7109375" style="1277" customWidth="1"/>
    <col min="1289" max="1289" width="21.28515625" style="1277" customWidth="1"/>
    <col min="1290" max="1525" width="9.28515625" style="1277"/>
    <col min="1526" max="1526" width="103.140625" style="1277" customWidth="1"/>
    <col min="1527" max="1527" width="20.5703125" style="1277" customWidth="1"/>
    <col min="1528" max="1528" width="19.42578125" style="1277" customWidth="1"/>
    <col min="1529" max="1529" width="16.7109375" style="1277" customWidth="1"/>
    <col min="1530" max="1530" width="12.85546875" style="1277" customWidth="1"/>
    <col min="1531" max="1531" width="11" style="1277" bestFit="1" customWidth="1"/>
    <col min="1532" max="1536" width="9.28515625" style="1277"/>
    <col min="1537" max="1537" width="104.42578125" style="1277" customWidth="1"/>
    <col min="1538" max="1538" width="20.5703125" style="1277" customWidth="1"/>
    <col min="1539" max="1539" width="23.5703125" style="1277" customWidth="1"/>
    <col min="1540" max="1540" width="16.7109375" style="1277" customWidth="1"/>
    <col min="1541" max="1541" width="9.28515625" style="1277"/>
    <col min="1542" max="1542" width="8.42578125" style="1277" customWidth="1"/>
    <col min="1543" max="1543" width="17.5703125" style="1277" bestFit="1" customWidth="1"/>
    <col min="1544" max="1544" width="21.7109375" style="1277" customWidth="1"/>
    <col min="1545" max="1545" width="21.28515625" style="1277" customWidth="1"/>
    <col min="1546" max="1781" width="9.28515625" style="1277"/>
    <col min="1782" max="1782" width="103.140625" style="1277" customWidth="1"/>
    <col min="1783" max="1783" width="20.5703125" style="1277" customWidth="1"/>
    <col min="1784" max="1784" width="19.42578125" style="1277" customWidth="1"/>
    <col min="1785" max="1785" width="16.7109375" style="1277" customWidth="1"/>
    <col min="1786" max="1786" width="12.85546875" style="1277" customWidth="1"/>
    <col min="1787" max="1787" width="11" style="1277" bestFit="1" customWidth="1"/>
    <col min="1788" max="1792" width="9.28515625" style="1277"/>
    <col min="1793" max="1793" width="104.42578125" style="1277" customWidth="1"/>
    <col min="1794" max="1794" width="20.5703125" style="1277" customWidth="1"/>
    <col min="1795" max="1795" width="23.5703125" style="1277" customWidth="1"/>
    <col min="1796" max="1796" width="16.7109375" style="1277" customWidth="1"/>
    <col min="1797" max="1797" width="9.28515625" style="1277"/>
    <col min="1798" max="1798" width="8.42578125" style="1277" customWidth="1"/>
    <col min="1799" max="1799" width="17.5703125" style="1277" bestFit="1" customWidth="1"/>
    <col min="1800" max="1800" width="21.7109375" style="1277" customWidth="1"/>
    <col min="1801" max="1801" width="21.28515625" style="1277" customWidth="1"/>
    <col min="1802" max="2037" width="9.28515625" style="1277"/>
    <col min="2038" max="2038" width="103.140625" style="1277" customWidth="1"/>
    <col min="2039" max="2039" width="20.5703125" style="1277" customWidth="1"/>
    <col min="2040" max="2040" width="19.42578125" style="1277" customWidth="1"/>
    <col min="2041" max="2041" width="16.7109375" style="1277" customWidth="1"/>
    <col min="2042" max="2042" width="12.85546875" style="1277" customWidth="1"/>
    <col min="2043" max="2043" width="11" style="1277" bestFit="1" customWidth="1"/>
    <col min="2044" max="2048" width="9.28515625" style="1277"/>
    <col min="2049" max="2049" width="104.42578125" style="1277" customWidth="1"/>
    <col min="2050" max="2050" width="20.5703125" style="1277" customWidth="1"/>
    <col min="2051" max="2051" width="23.5703125" style="1277" customWidth="1"/>
    <col min="2052" max="2052" width="16.7109375" style="1277" customWidth="1"/>
    <col min="2053" max="2053" width="9.28515625" style="1277"/>
    <col min="2054" max="2054" width="8.42578125" style="1277" customWidth="1"/>
    <col min="2055" max="2055" width="17.5703125" style="1277" bestFit="1" customWidth="1"/>
    <col min="2056" max="2056" width="21.7109375" style="1277" customWidth="1"/>
    <col min="2057" max="2057" width="21.28515625" style="1277" customWidth="1"/>
    <col min="2058" max="2293" width="9.28515625" style="1277"/>
    <col min="2294" max="2294" width="103.140625" style="1277" customWidth="1"/>
    <col min="2295" max="2295" width="20.5703125" style="1277" customWidth="1"/>
    <col min="2296" max="2296" width="19.42578125" style="1277" customWidth="1"/>
    <col min="2297" max="2297" width="16.7109375" style="1277" customWidth="1"/>
    <col min="2298" max="2298" width="12.85546875" style="1277" customWidth="1"/>
    <col min="2299" max="2299" width="11" style="1277" bestFit="1" customWidth="1"/>
    <col min="2300" max="2304" width="9.28515625" style="1277"/>
    <col min="2305" max="2305" width="104.42578125" style="1277" customWidth="1"/>
    <col min="2306" max="2306" width="20.5703125" style="1277" customWidth="1"/>
    <col min="2307" max="2307" width="23.5703125" style="1277" customWidth="1"/>
    <col min="2308" max="2308" width="16.7109375" style="1277" customWidth="1"/>
    <col min="2309" max="2309" width="9.28515625" style="1277"/>
    <col min="2310" max="2310" width="8.42578125" style="1277" customWidth="1"/>
    <col min="2311" max="2311" width="17.5703125" style="1277" bestFit="1" customWidth="1"/>
    <col min="2312" max="2312" width="21.7109375" style="1277" customWidth="1"/>
    <col min="2313" max="2313" width="21.28515625" style="1277" customWidth="1"/>
    <col min="2314" max="2549" width="9.28515625" style="1277"/>
    <col min="2550" max="2550" width="103.140625" style="1277" customWidth="1"/>
    <col min="2551" max="2551" width="20.5703125" style="1277" customWidth="1"/>
    <col min="2552" max="2552" width="19.42578125" style="1277" customWidth="1"/>
    <col min="2553" max="2553" width="16.7109375" style="1277" customWidth="1"/>
    <col min="2554" max="2554" width="12.85546875" style="1277" customWidth="1"/>
    <col min="2555" max="2555" width="11" style="1277" bestFit="1" customWidth="1"/>
    <col min="2556" max="2560" width="9.28515625" style="1277"/>
    <col min="2561" max="2561" width="104.42578125" style="1277" customWidth="1"/>
    <col min="2562" max="2562" width="20.5703125" style="1277" customWidth="1"/>
    <col min="2563" max="2563" width="23.5703125" style="1277" customWidth="1"/>
    <col min="2564" max="2564" width="16.7109375" style="1277" customWidth="1"/>
    <col min="2565" max="2565" width="9.28515625" style="1277"/>
    <col min="2566" max="2566" width="8.42578125" style="1277" customWidth="1"/>
    <col min="2567" max="2567" width="17.5703125" style="1277" bestFit="1" customWidth="1"/>
    <col min="2568" max="2568" width="21.7109375" style="1277" customWidth="1"/>
    <col min="2569" max="2569" width="21.28515625" style="1277" customWidth="1"/>
    <col min="2570" max="2805" width="9.28515625" style="1277"/>
    <col min="2806" max="2806" width="103.140625" style="1277" customWidth="1"/>
    <col min="2807" max="2807" width="20.5703125" style="1277" customWidth="1"/>
    <col min="2808" max="2808" width="19.42578125" style="1277" customWidth="1"/>
    <col min="2809" max="2809" width="16.7109375" style="1277" customWidth="1"/>
    <col min="2810" max="2810" width="12.85546875" style="1277" customWidth="1"/>
    <col min="2811" max="2811" width="11" style="1277" bestFit="1" customWidth="1"/>
    <col min="2812" max="2816" width="9.28515625" style="1277"/>
    <col min="2817" max="2817" width="104.42578125" style="1277" customWidth="1"/>
    <col min="2818" max="2818" width="20.5703125" style="1277" customWidth="1"/>
    <col min="2819" max="2819" width="23.5703125" style="1277" customWidth="1"/>
    <col min="2820" max="2820" width="16.7109375" style="1277" customWidth="1"/>
    <col min="2821" max="2821" width="9.28515625" style="1277"/>
    <col min="2822" max="2822" width="8.42578125" style="1277" customWidth="1"/>
    <col min="2823" max="2823" width="17.5703125" style="1277" bestFit="1" customWidth="1"/>
    <col min="2824" max="2824" width="21.7109375" style="1277" customWidth="1"/>
    <col min="2825" max="2825" width="21.28515625" style="1277" customWidth="1"/>
    <col min="2826" max="3061" width="9.28515625" style="1277"/>
    <col min="3062" max="3062" width="103.140625" style="1277" customWidth="1"/>
    <col min="3063" max="3063" width="20.5703125" style="1277" customWidth="1"/>
    <col min="3064" max="3064" width="19.42578125" style="1277" customWidth="1"/>
    <col min="3065" max="3065" width="16.7109375" style="1277" customWidth="1"/>
    <col min="3066" max="3066" width="12.85546875" style="1277" customWidth="1"/>
    <col min="3067" max="3067" width="11" style="1277" bestFit="1" customWidth="1"/>
    <col min="3068" max="3072" width="9.28515625" style="1277"/>
    <col min="3073" max="3073" width="104.42578125" style="1277" customWidth="1"/>
    <col min="3074" max="3074" width="20.5703125" style="1277" customWidth="1"/>
    <col min="3075" max="3075" width="23.5703125" style="1277" customWidth="1"/>
    <col min="3076" max="3076" width="16.7109375" style="1277" customWidth="1"/>
    <col min="3077" max="3077" width="9.28515625" style="1277"/>
    <col min="3078" max="3078" width="8.42578125" style="1277" customWidth="1"/>
    <col min="3079" max="3079" width="17.5703125" style="1277" bestFit="1" customWidth="1"/>
    <col min="3080" max="3080" width="21.7109375" style="1277" customWidth="1"/>
    <col min="3081" max="3081" width="21.28515625" style="1277" customWidth="1"/>
    <col min="3082" max="3317" width="9.28515625" style="1277"/>
    <col min="3318" max="3318" width="103.140625" style="1277" customWidth="1"/>
    <col min="3319" max="3319" width="20.5703125" style="1277" customWidth="1"/>
    <col min="3320" max="3320" width="19.42578125" style="1277" customWidth="1"/>
    <col min="3321" max="3321" width="16.7109375" style="1277" customWidth="1"/>
    <col min="3322" max="3322" width="12.85546875" style="1277" customWidth="1"/>
    <col min="3323" max="3323" width="11" style="1277" bestFit="1" customWidth="1"/>
    <col min="3324" max="3328" width="9.28515625" style="1277"/>
    <col min="3329" max="3329" width="104.42578125" style="1277" customWidth="1"/>
    <col min="3330" max="3330" width="20.5703125" style="1277" customWidth="1"/>
    <col min="3331" max="3331" width="23.5703125" style="1277" customWidth="1"/>
    <col min="3332" max="3332" width="16.7109375" style="1277" customWidth="1"/>
    <col min="3333" max="3333" width="9.28515625" style="1277"/>
    <col min="3334" max="3334" width="8.42578125" style="1277" customWidth="1"/>
    <col min="3335" max="3335" width="17.5703125" style="1277" bestFit="1" customWidth="1"/>
    <col min="3336" max="3336" width="21.7109375" style="1277" customWidth="1"/>
    <col min="3337" max="3337" width="21.28515625" style="1277" customWidth="1"/>
    <col min="3338" max="3573" width="9.28515625" style="1277"/>
    <col min="3574" max="3574" width="103.140625" style="1277" customWidth="1"/>
    <col min="3575" max="3575" width="20.5703125" style="1277" customWidth="1"/>
    <col min="3576" max="3576" width="19.42578125" style="1277" customWidth="1"/>
    <col min="3577" max="3577" width="16.7109375" style="1277" customWidth="1"/>
    <col min="3578" max="3578" width="12.85546875" style="1277" customWidth="1"/>
    <col min="3579" max="3579" width="11" style="1277" bestFit="1" customWidth="1"/>
    <col min="3580" max="3584" width="9.28515625" style="1277"/>
    <col min="3585" max="3585" width="104.42578125" style="1277" customWidth="1"/>
    <col min="3586" max="3586" width="20.5703125" style="1277" customWidth="1"/>
    <col min="3587" max="3587" width="23.5703125" style="1277" customWidth="1"/>
    <col min="3588" max="3588" width="16.7109375" style="1277" customWidth="1"/>
    <col min="3589" max="3589" width="9.28515625" style="1277"/>
    <col min="3590" max="3590" width="8.42578125" style="1277" customWidth="1"/>
    <col min="3591" max="3591" width="17.5703125" style="1277" bestFit="1" customWidth="1"/>
    <col min="3592" max="3592" width="21.7109375" style="1277" customWidth="1"/>
    <col min="3593" max="3593" width="21.28515625" style="1277" customWidth="1"/>
    <col min="3594" max="3829" width="9.28515625" style="1277"/>
    <col min="3830" max="3830" width="103.140625" style="1277" customWidth="1"/>
    <col min="3831" max="3831" width="20.5703125" style="1277" customWidth="1"/>
    <col min="3832" max="3832" width="19.42578125" style="1277" customWidth="1"/>
    <col min="3833" max="3833" width="16.7109375" style="1277" customWidth="1"/>
    <col min="3834" max="3834" width="12.85546875" style="1277" customWidth="1"/>
    <col min="3835" max="3835" width="11" style="1277" bestFit="1" customWidth="1"/>
    <col min="3836" max="3840" width="9.28515625" style="1277"/>
    <col min="3841" max="3841" width="104.42578125" style="1277" customWidth="1"/>
    <col min="3842" max="3842" width="20.5703125" style="1277" customWidth="1"/>
    <col min="3843" max="3843" width="23.5703125" style="1277" customWidth="1"/>
    <col min="3844" max="3844" width="16.7109375" style="1277" customWidth="1"/>
    <col min="3845" max="3845" width="9.28515625" style="1277"/>
    <col min="3846" max="3846" width="8.42578125" style="1277" customWidth="1"/>
    <col min="3847" max="3847" width="17.5703125" style="1277" bestFit="1" customWidth="1"/>
    <col min="3848" max="3848" width="21.7109375" style="1277" customWidth="1"/>
    <col min="3849" max="3849" width="21.28515625" style="1277" customWidth="1"/>
    <col min="3850" max="4085" width="9.28515625" style="1277"/>
    <col min="4086" max="4086" width="103.140625" style="1277" customWidth="1"/>
    <col min="4087" max="4087" width="20.5703125" style="1277" customWidth="1"/>
    <col min="4088" max="4088" width="19.42578125" style="1277" customWidth="1"/>
    <col min="4089" max="4089" width="16.7109375" style="1277" customWidth="1"/>
    <col min="4090" max="4090" width="12.85546875" style="1277" customWidth="1"/>
    <col min="4091" max="4091" width="11" style="1277" bestFit="1" customWidth="1"/>
    <col min="4092" max="4096" width="9.28515625" style="1277"/>
    <col min="4097" max="4097" width="104.42578125" style="1277" customWidth="1"/>
    <col min="4098" max="4098" width="20.5703125" style="1277" customWidth="1"/>
    <col min="4099" max="4099" width="23.5703125" style="1277" customWidth="1"/>
    <col min="4100" max="4100" width="16.7109375" style="1277" customWidth="1"/>
    <col min="4101" max="4101" width="9.28515625" style="1277"/>
    <col min="4102" max="4102" width="8.42578125" style="1277" customWidth="1"/>
    <col min="4103" max="4103" width="17.5703125" style="1277" bestFit="1" customWidth="1"/>
    <col min="4104" max="4104" width="21.7109375" style="1277" customWidth="1"/>
    <col min="4105" max="4105" width="21.28515625" style="1277" customWidth="1"/>
    <col min="4106" max="4341" width="9.28515625" style="1277"/>
    <col min="4342" max="4342" width="103.140625" style="1277" customWidth="1"/>
    <col min="4343" max="4343" width="20.5703125" style="1277" customWidth="1"/>
    <col min="4344" max="4344" width="19.42578125" style="1277" customWidth="1"/>
    <col min="4345" max="4345" width="16.7109375" style="1277" customWidth="1"/>
    <col min="4346" max="4346" width="12.85546875" style="1277" customWidth="1"/>
    <col min="4347" max="4347" width="11" style="1277" bestFit="1" customWidth="1"/>
    <col min="4348" max="4352" width="9.28515625" style="1277"/>
    <col min="4353" max="4353" width="104.42578125" style="1277" customWidth="1"/>
    <col min="4354" max="4354" width="20.5703125" style="1277" customWidth="1"/>
    <col min="4355" max="4355" width="23.5703125" style="1277" customWidth="1"/>
    <col min="4356" max="4356" width="16.7109375" style="1277" customWidth="1"/>
    <col min="4357" max="4357" width="9.28515625" style="1277"/>
    <col min="4358" max="4358" width="8.42578125" style="1277" customWidth="1"/>
    <col min="4359" max="4359" width="17.5703125" style="1277" bestFit="1" customWidth="1"/>
    <col min="4360" max="4360" width="21.7109375" style="1277" customWidth="1"/>
    <col min="4361" max="4361" width="21.28515625" style="1277" customWidth="1"/>
    <col min="4362" max="4597" width="9.28515625" style="1277"/>
    <col min="4598" max="4598" width="103.140625" style="1277" customWidth="1"/>
    <col min="4599" max="4599" width="20.5703125" style="1277" customWidth="1"/>
    <col min="4600" max="4600" width="19.42578125" style="1277" customWidth="1"/>
    <col min="4601" max="4601" width="16.7109375" style="1277" customWidth="1"/>
    <col min="4602" max="4602" width="12.85546875" style="1277" customWidth="1"/>
    <col min="4603" max="4603" width="11" style="1277" bestFit="1" customWidth="1"/>
    <col min="4604" max="4608" width="9.28515625" style="1277"/>
    <col min="4609" max="4609" width="104.42578125" style="1277" customWidth="1"/>
    <col min="4610" max="4610" width="20.5703125" style="1277" customWidth="1"/>
    <col min="4611" max="4611" width="23.5703125" style="1277" customWidth="1"/>
    <col min="4612" max="4612" width="16.7109375" style="1277" customWidth="1"/>
    <col min="4613" max="4613" width="9.28515625" style="1277"/>
    <col min="4614" max="4614" width="8.42578125" style="1277" customWidth="1"/>
    <col min="4615" max="4615" width="17.5703125" style="1277" bestFit="1" customWidth="1"/>
    <col min="4616" max="4616" width="21.7109375" style="1277" customWidth="1"/>
    <col min="4617" max="4617" width="21.28515625" style="1277" customWidth="1"/>
    <col min="4618" max="4853" width="9.28515625" style="1277"/>
    <col min="4854" max="4854" width="103.140625" style="1277" customWidth="1"/>
    <col min="4855" max="4855" width="20.5703125" style="1277" customWidth="1"/>
    <col min="4856" max="4856" width="19.42578125" style="1277" customWidth="1"/>
    <col min="4857" max="4857" width="16.7109375" style="1277" customWidth="1"/>
    <col min="4858" max="4858" width="12.85546875" style="1277" customWidth="1"/>
    <col min="4859" max="4859" width="11" style="1277" bestFit="1" customWidth="1"/>
    <col min="4860" max="4864" width="9.28515625" style="1277"/>
    <col min="4865" max="4865" width="104.42578125" style="1277" customWidth="1"/>
    <col min="4866" max="4866" width="20.5703125" style="1277" customWidth="1"/>
    <col min="4867" max="4867" width="23.5703125" style="1277" customWidth="1"/>
    <col min="4868" max="4868" width="16.7109375" style="1277" customWidth="1"/>
    <col min="4869" max="4869" width="9.28515625" style="1277"/>
    <col min="4870" max="4870" width="8.42578125" style="1277" customWidth="1"/>
    <col min="4871" max="4871" width="17.5703125" style="1277" bestFit="1" customWidth="1"/>
    <col min="4872" max="4872" width="21.7109375" style="1277" customWidth="1"/>
    <col min="4873" max="4873" width="21.28515625" style="1277" customWidth="1"/>
    <col min="4874" max="5109" width="9.28515625" style="1277"/>
    <col min="5110" max="5110" width="103.140625" style="1277" customWidth="1"/>
    <col min="5111" max="5111" width="20.5703125" style="1277" customWidth="1"/>
    <col min="5112" max="5112" width="19.42578125" style="1277" customWidth="1"/>
    <col min="5113" max="5113" width="16.7109375" style="1277" customWidth="1"/>
    <col min="5114" max="5114" width="12.85546875" style="1277" customWidth="1"/>
    <col min="5115" max="5115" width="11" style="1277" bestFit="1" customWidth="1"/>
    <col min="5116" max="5120" width="9.28515625" style="1277"/>
    <col min="5121" max="5121" width="104.42578125" style="1277" customWidth="1"/>
    <col min="5122" max="5122" width="20.5703125" style="1277" customWidth="1"/>
    <col min="5123" max="5123" width="23.5703125" style="1277" customWidth="1"/>
    <col min="5124" max="5124" width="16.7109375" style="1277" customWidth="1"/>
    <col min="5125" max="5125" width="9.28515625" style="1277"/>
    <col min="5126" max="5126" width="8.42578125" style="1277" customWidth="1"/>
    <col min="5127" max="5127" width="17.5703125" style="1277" bestFit="1" customWidth="1"/>
    <col min="5128" max="5128" width="21.7109375" style="1277" customWidth="1"/>
    <col min="5129" max="5129" width="21.28515625" style="1277" customWidth="1"/>
    <col min="5130" max="5365" width="9.28515625" style="1277"/>
    <col min="5366" max="5366" width="103.140625" style="1277" customWidth="1"/>
    <col min="5367" max="5367" width="20.5703125" style="1277" customWidth="1"/>
    <col min="5368" max="5368" width="19.42578125" style="1277" customWidth="1"/>
    <col min="5369" max="5369" width="16.7109375" style="1277" customWidth="1"/>
    <col min="5370" max="5370" width="12.85546875" style="1277" customWidth="1"/>
    <col min="5371" max="5371" width="11" style="1277" bestFit="1" customWidth="1"/>
    <col min="5372" max="5376" width="9.28515625" style="1277"/>
    <col min="5377" max="5377" width="104.42578125" style="1277" customWidth="1"/>
    <col min="5378" max="5378" width="20.5703125" style="1277" customWidth="1"/>
    <col min="5379" max="5379" width="23.5703125" style="1277" customWidth="1"/>
    <col min="5380" max="5380" width="16.7109375" style="1277" customWidth="1"/>
    <col min="5381" max="5381" width="9.28515625" style="1277"/>
    <col min="5382" max="5382" width="8.42578125" style="1277" customWidth="1"/>
    <col min="5383" max="5383" width="17.5703125" style="1277" bestFit="1" customWidth="1"/>
    <col min="5384" max="5384" width="21.7109375" style="1277" customWidth="1"/>
    <col min="5385" max="5385" width="21.28515625" style="1277" customWidth="1"/>
    <col min="5386" max="5621" width="9.28515625" style="1277"/>
    <col min="5622" max="5622" width="103.140625" style="1277" customWidth="1"/>
    <col min="5623" max="5623" width="20.5703125" style="1277" customWidth="1"/>
    <col min="5624" max="5624" width="19.42578125" style="1277" customWidth="1"/>
    <col min="5625" max="5625" width="16.7109375" style="1277" customWidth="1"/>
    <col min="5626" max="5626" width="12.85546875" style="1277" customWidth="1"/>
    <col min="5627" max="5627" width="11" style="1277" bestFit="1" customWidth="1"/>
    <col min="5628" max="5632" width="9.28515625" style="1277"/>
    <col min="5633" max="5633" width="104.42578125" style="1277" customWidth="1"/>
    <col min="5634" max="5634" width="20.5703125" style="1277" customWidth="1"/>
    <col min="5635" max="5635" width="23.5703125" style="1277" customWidth="1"/>
    <col min="5636" max="5636" width="16.7109375" style="1277" customWidth="1"/>
    <col min="5637" max="5637" width="9.28515625" style="1277"/>
    <col min="5638" max="5638" width="8.42578125" style="1277" customWidth="1"/>
    <col min="5639" max="5639" width="17.5703125" style="1277" bestFit="1" customWidth="1"/>
    <col min="5640" max="5640" width="21.7109375" style="1277" customWidth="1"/>
    <col min="5641" max="5641" width="21.28515625" style="1277" customWidth="1"/>
    <col min="5642" max="5877" width="9.28515625" style="1277"/>
    <col min="5878" max="5878" width="103.140625" style="1277" customWidth="1"/>
    <col min="5879" max="5879" width="20.5703125" style="1277" customWidth="1"/>
    <col min="5880" max="5880" width="19.42578125" style="1277" customWidth="1"/>
    <col min="5881" max="5881" width="16.7109375" style="1277" customWidth="1"/>
    <col min="5882" max="5882" width="12.85546875" style="1277" customWidth="1"/>
    <col min="5883" max="5883" width="11" style="1277" bestFit="1" customWidth="1"/>
    <col min="5884" max="5888" width="9.28515625" style="1277"/>
    <col min="5889" max="5889" width="104.42578125" style="1277" customWidth="1"/>
    <col min="5890" max="5890" width="20.5703125" style="1277" customWidth="1"/>
    <col min="5891" max="5891" width="23.5703125" style="1277" customWidth="1"/>
    <col min="5892" max="5892" width="16.7109375" style="1277" customWidth="1"/>
    <col min="5893" max="5893" width="9.28515625" style="1277"/>
    <col min="5894" max="5894" width="8.42578125" style="1277" customWidth="1"/>
    <col min="5895" max="5895" width="17.5703125" style="1277" bestFit="1" customWidth="1"/>
    <col min="5896" max="5896" width="21.7109375" style="1277" customWidth="1"/>
    <col min="5897" max="5897" width="21.28515625" style="1277" customWidth="1"/>
    <col min="5898" max="6133" width="9.28515625" style="1277"/>
    <col min="6134" max="6134" width="103.140625" style="1277" customWidth="1"/>
    <col min="6135" max="6135" width="20.5703125" style="1277" customWidth="1"/>
    <col min="6136" max="6136" width="19.42578125" style="1277" customWidth="1"/>
    <col min="6137" max="6137" width="16.7109375" style="1277" customWidth="1"/>
    <col min="6138" max="6138" width="12.85546875" style="1277" customWidth="1"/>
    <col min="6139" max="6139" width="11" style="1277" bestFit="1" customWidth="1"/>
    <col min="6140" max="6144" width="9.28515625" style="1277"/>
    <col min="6145" max="6145" width="104.42578125" style="1277" customWidth="1"/>
    <col min="6146" max="6146" width="20.5703125" style="1277" customWidth="1"/>
    <col min="6147" max="6147" width="23.5703125" style="1277" customWidth="1"/>
    <col min="6148" max="6148" width="16.7109375" style="1277" customWidth="1"/>
    <col min="6149" max="6149" width="9.28515625" style="1277"/>
    <col min="6150" max="6150" width="8.42578125" style="1277" customWidth="1"/>
    <col min="6151" max="6151" width="17.5703125" style="1277" bestFit="1" customWidth="1"/>
    <col min="6152" max="6152" width="21.7109375" style="1277" customWidth="1"/>
    <col min="6153" max="6153" width="21.28515625" style="1277" customWidth="1"/>
    <col min="6154" max="6389" width="9.28515625" style="1277"/>
    <col min="6390" max="6390" width="103.140625" style="1277" customWidth="1"/>
    <col min="6391" max="6391" width="20.5703125" style="1277" customWidth="1"/>
    <col min="6392" max="6392" width="19.42578125" style="1277" customWidth="1"/>
    <col min="6393" max="6393" width="16.7109375" style="1277" customWidth="1"/>
    <col min="6394" max="6394" width="12.85546875" style="1277" customWidth="1"/>
    <col min="6395" max="6395" width="11" style="1277" bestFit="1" customWidth="1"/>
    <col min="6396" max="6400" width="9.28515625" style="1277"/>
    <col min="6401" max="6401" width="104.42578125" style="1277" customWidth="1"/>
    <col min="6402" max="6402" width="20.5703125" style="1277" customWidth="1"/>
    <col min="6403" max="6403" width="23.5703125" style="1277" customWidth="1"/>
    <col min="6404" max="6404" width="16.7109375" style="1277" customWidth="1"/>
    <col min="6405" max="6405" width="9.28515625" style="1277"/>
    <col min="6406" max="6406" width="8.42578125" style="1277" customWidth="1"/>
    <col min="6407" max="6407" width="17.5703125" style="1277" bestFit="1" customWidth="1"/>
    <col min="6408" max="6408" width="21.7109375" style="1277" customWidth="1"/>
    <col min="6409" max="6409" width="21.28515625" style="1277" customWidth="1"/>
    <col min="6410" max="6645" width="9.28515625" style="1277"/>
    <col min="6646" max="6646" width="103.140625" style="1277" customWidth="1"/>
    <col min="6647" max="6647" width="20.5703125" style="1277" customWidth="1"/>
    <col min="6648" max="6648" width="19.42578125" style="1277" customWidth="1"/>
    <col min="6649" max="6649" width="16.7109375" style="1277" customWidth="1"/>
    <col min="6650" max="6650" width="12.85546875" style="1277" customWidth="1"/>
    <col min="6651" max="6651" width="11" style="1277" bestFit="1" customWidth="1"/>
    <col min="6652" max="6656" width="9.28515625" style="1277"/>
    <col min="6657" max="6657" width="104.42578125" style="1277" customWidth="1"/>
    <col min="6658" max="6658" width="20.5703125" style="1277" customWidth="1"/>
    <col min="6659" max="6659" width="23.5703125" style="1277" customWidth="1"/>
    <col min="6660" max="6660" width="16.7109375" style="1277" customWidth="1"/>
    <col min="6661" max="6661" width="9.28515625" style="1277"/>
    <col min="6662" max="6662" width="8.42578125" style="1277" customWidth="1"/>
    <col min="6663" max="6663" width="17.5703125" style="1277" bestFit="1" customWidth="1"/>
    <col min="6664" max="6664" width="21.7109375" style="1277" customWidth="1"/>
    <col min="6665" max="6665" width="21.28515625" style="1277" customWidth="1"/>
    <col min="6666" max="6901" width="9.28515625" style="1277"/>
    <col min="6902" max="6902" width="103.140625" style="1277" customWidth="1"/>
    <col min="6903" max="6903" width="20.5703125" style="1277" customWidth="1"/>
    <col min="6904" max="6904" width="19.42578125" style="1277" customWidth="1"/>
    <col min="6905" max="6905" width="16.7109375" style="1277" customWidth="1"/>
    <col min="6906" max="6906" width="12.85546875" style="1277" customWidth="1"/>
    <col min="6907" max="6907" width="11" style="1277" bestFit="1" customWidth="1"/>
    <col min="6908" max="6912" width="9.28515625" style="1277"/>
    <col min="6913" max="6913" width="104.42578125" style="1277" customWidth="1"/>
    <col min="6914" max="6914" width="20.5703125" style="1277" customWidth="1"/>
    <col min="6915" max="6915" width="23.5703125" style="1277" customWidth="1"/>
    <col min="6916" max="6916" width="16.7109375" style="1277" customWidth="1"/>
    <col min="6917" max="6917" width="9.28515625" style="1277"/>
    <col min="6918" max="6918" width="8.42578125" style="1277" customWidth="1"/>
    <col min="6919" max="6919" width="17.5703125" style="1277" bestFit="1" customWidth="1"/>
    <col min="6920" max="6920" width="21.7109375" style="1277" customWidth="1"/>
    <col min="6921" max="6921" width="21.28515625" style="1277" customWidth="1"/>
    <col min="6922" max="7157" width="9.28515625" style="1277"/>
    <col min="7158" max="7158" width="103.140625" style="1277" customWidth="1"/>
    <col min="7159" max="7159" width="20.5703125" style="1277" customWidth="1"/>
    <col min="7160" max="7160" width="19.42578125" style="1277" customWidth="1"/>
    <col min="7161" max="7161" width="16.7109375" style="1277" customWidth="1"/>
    <col min="7162" max="7162" width="12.85546875" style="1277" customWidth="1"/>
    <col min="7163" max="7163" width="11" style="1277" bestFit="1" customWidth="1"/>
    <col min="7164" max="7168" width="9.28515625" style="1277"/>
    <col min="7169" max="7169" width="104.42578125" style="1277" customWidth="1"/>
    <col min="7170" max="7170" width="20.5703125" style="1277" customWidth="1"/>
    <col min="7171" max="7171" width="23.5703125" style="1277" customWidth="1"/>
    <col min="7172" max="7172" width="16.7109375" style="1277" customWidth="1"/>
    <col min="7173" max="7173" width="9.28515625" style="1277"/>
    <col min="7174" max="7174" width="8.42578125" style="1277" customWidth="1"/>
    <col min="7175" max="7175" width="17.5703125" style="1277" bestFit="1" customWidth="1"/>
    <col min="7176" max="7176" width="21.7109375" style="1277" customWidth="1"/>
    <col min="7177" max="7177" width="21.28515625" style="1277" customWidth="1"/>
    <col min="7178" max="7413" width="9.28515625" style="1277"/>
    <col min="7414" max="7414" width="103.140625" style="1277" customWidth="1"/>
    <col min="7415" max="7415" width="20.5703125" style="1277" customWidth="1"/>
    <col min="7416" max="7416" width="19.42578125" style="1277" customWidth="1"/>
    <col min="7417" max="7417" width="16.7109375" style="1277" customWidth="1"/>
    <col min="7418" max="7418" width="12.85546875" style="1277" customWidth="1"/>
    <col min="7419" max="7419" width="11" style="1277" bestFit="1" customWidth="1"/>
    <col min="7420" max="7424" width="9.28515625" style="1277"/>
    <col min="7425" max="7425" width="104.42578125" style="1277" customWidth="1"/>
    <col min="7426" max="7426" width="20.5703125" style="1277" customWidth="1"/>
    <col min="7427" max="7427" width="23.5703125" style="1277" customWidth="1"/>
    <col min="7428" max="7428" width="16.7109375" style="1277" customWidth="1"/>
    <col min="7429" max="7429" width="9.28515625" style="1277"/>
    <col min="7430" max="7430" width="8.42578125" style="1277" customWidth="1"/>
    <col min="7431" max="7431" width="17.5703125" style="1277" bestFit="1" customWidth="1"/>
    <col min="7432" max="7432" width="21.7109375" style="1277" customWidth="1"/>
    <col min="7433" max="7433" width="21.28515625" style="1277" customWidth="1"/>
    <col min="7434" max="7669" width="9.28515625" style="1277"/>
    <col min="7670" max="7670" width="103.140625" style="1277" customWidth="1"/>
    <col min="7671" max="7671" width="20.5703125" style="1277" customWidth="1"/>
    <col min="7672" max="7672" width="19.42578125" style="1277" customWidth="1"/>
    <col min="7673" max="7673" width="16.7109375" style="1277" customWidth="1"/>
    <col min="7674" max="7674" width="12.85546875" style="1277" customWidth="1"/>
    <col min="7675" max="7675" width="11" style="1277" bestFit="1" customWidth="1"/>
    <col min="7676" max="7680" width="9.28515625" style="1277"/>
    <col min="7681" max="7681" width="104.42578125" style="1277" customWidth="1"/>
    <col min="7682" max="7682" width="20.5703125" style="1277" customWidth="1"/>
    <col min="7683" max="7683" width="23.5703125" style="1277" customWidth="1"/>
    <col min="7684" max="7684" width="16.7109375" style="1277" customWidth="1"/>
    <col min="7685" max="7685" width="9.28515625" style="1277"/>
    <col min="7686" max="7686" width="8.42578125" style="1277" customWidth="1"/>
    <col min="7687" max="7687" width="17.5703125" style="1277" bestFit="1" customWidth="1"/>
    <col min="7688" max="7688" width="21.7109375" style="1277" customWidth="1"/>
    <col min="7689" max="7689" width="21.28515625" style="1277" customWidth="1"/>
    <col min="7690" max="7925" width="9.28515625" style="1277"/>
    <col min="7926" max="7926" width="103.140625" style="1277" customWidth="1"/>
    <col min="7927" max="7927" width="20.5703125" style="1277" customWidth="1"/>
    <col min="7928" max="7928" width="19.42578125" style="1277" customWidth="1"/>
    <col min="7929" max="7929" width="16.7109375" style="1277" customWidth="1"/>
    <col min="7930" max="7930" width="12.85546875" style="1277" customWidth="1"/>
    <col min="7931" max="7931" width="11" style="1277" bestFit="1" customWidth="1"/>
    <col min="7932" max="7936" width="9.28515625" style="1277"/>
    <col min="7937" max="7937" width="104.42578125" style="1277" customWidth="1"/>
    <col min="7938" max="7938" width="20.5703125" style="1277" customWidth="1"/>
    <col min="7939" max="7939" width="23.5703125" style="1277" customWidth="1"/>
    <col min="7940" max="7940" width="16.7109375" style="1277" customWidth="1"/>
    <col min="7941" max="7941" width="9.28515625" style="1277"/>
    <col min="7942" max="7942" width="8.42578125" style="1277" customWidth="1"/>
    <col min="7943" max="7943" width="17.5703125" style="1277" bestFit="1" customWidth="1"/>
    <col min="7944" max="7944" width="21.7109375" style="1277" customWidth="1"/>
    <col min="7945" max="7945" width="21.28515625" style="1277" customWidth="1"/>
    <col min="7946" max="8181" width="9.28515625" style="1277"/>
    <col min="8182" max="8182" width="103.140625" style="1277" customWidth="1"/>
    <col min="8183" max="8183" width="20.5703125" style="1277" customWidth="1"/>
    <col min="8184" max="8184" width="19.42578125" style="1277" customWidth="1"/>
    <col min="8185" max="8185" width="16.7109375" style="1277" customWidth="1"/>
    <col min="8186" max="8186" width="12.85546875" style="1277" customWidth="1"/>
    <col min="8187" max="8187" width="11" style="1277" bestFit="1" customWidth="1"/>
    <col min="8188" max="8192" width="9.28515625" style="1277"/>
    <col min="8193" max="8193" width="104.42578125" style="1277" customWidth="1"/>
    <col min="8194" max="8194" width="20.5703125" style="1277" customWidth="1"/>
    <col min="8195" max="8195" width="23.5703125" style="1277" customWidth="1"/>
    <col min="8196" max="8196" width="16.7109375" style="1277" customWidth="1"/>
    <col min="8197" max="8197" width="9.28515625" style="1277"/>
    <col min="8198" max="8198" width="8.42578125" style="1277" customWidth="1"/>
    <col min="8199" max="8199" width="17.5703125" style="1277" bestFit="1" customWidth="1"/>
    <col min="8200" max="8200" width="21.7109375" style="1277" customWidth="1"/>
    <col min="8201" max="8201" width="21.28515625" style="1277" customWidth="1"/>
    <col min="8202" max="8437" width="9.28515625" style="1277"/>
    <col min="8438" max="8438" width="103.140625" style="1277" customWidth="1"/>
    <col min="8439" max="8439" width="20.5703125" style="1277" customWidth="1"/>
    <col min="8440" max="8440" width="19.42578125" style="1277" customWidth="1"/>
    <col min="8441" max="8441" width="16.7109375" style="1277" customWidth="1"/>
    <col min="8442" max="8442" width="12.85546875" style="1277" customWidth="1"/>
    <col min="8443" max="8443" width="11" style="1277" bestFit="1" customWidth="1"/>
    <col min="8444" max="8448" width="9.28515625" style="1277"/>
    <col min="8449" max="8449" width="104.42578125" style="1277" customWidth="1"/>
    <col min="8450" max="8450" width="20.5703125" style="1277" customWidth="1"/>
    <col min="8451" max="8451" width="23.5703125" style="1277" customWidth="1"/>
    <col min="8452" max="8452" width="16.7109375" style="1277" customWidth="1"/>
    <col min="8453" max="8453" width="9.28515625" style="1277"/>
    <col min="8454" max="8454" width="8.42578125" style="1277" customWidth="1"/>
    <col min="8455" max="8455" width="17.5703125" style="1277" bestFit="1" customWidth="1"/>
    <col min="8456" max="8456" width="21.7109375" style="1277" customWidth="1"/>
    <col min="8457" max="8457" width="21.28515625" style="1277" customWidth="1"/>
    <col min="8458" max="8693" width="9.28515625" style="1277"/>
    <col min="8694" max="8694" width="103.140625" style="1277" customWidth="1"/>
    <col min="8695" max="8695" width="20.5703125" style="1277" customWidth="1"/>
    <col min="8696" max="8696" width="19.42578125" style="1277" customWidth="1"/>
    <col min="8697" max="8697" width="16.7109375" style="1277" customWidth="1"/>
    <col min="8698" max="8698" width="12.85546875" style="1277" customWidth="1"/>
    <col min="8699" max="8699" width="11" style="1277" bestFit="1" customWidth="1"/>
    <col min="8700" max="8704" width="9.28515625" style="1277"/>
    <col min="8705" max="8705" width="104.42578125" style="1277" customWidth="1"/>
    <col min="8706" max="8706" width="20.5703125" style="1277" customWidth="1"/>
    <col min="8707" max="8707" width="23.5703125" style="1277" customWidth="1"/>
    <col min="8708" max="8708" width="16.7109375" style="1277" customWidth="1"/>
    <col min="8709" max="8709" width="9.28515625" style="1277"/>
    <col min="8710" max="8710" width="8.42578125" style="1277" customWidth="1"/>
    <col min="8711" max="8711" width="17.5703125" style="1277" bestFit="1" customWidth="1"/>
    <col min="8712" max="8712" width="21.7109375" style="1277" customWidth="1"/>
    <col min="8713" max="8713" width="21.28515625" style="1277" customWidth="1"/>
    <col min="8714" max="8949" width="9.28515625" style="1277"/>
    <col min="8950" max="8950" width="103.140625" style="1277" customWidth="1"/>
    <col min="8951" max="8951" width="20.5703125" style="1277" customWidth="1"/>
    <col min="8952" max="8952" width="19.42578125" style="1277" customWidth="1"/>
    <col min="8953" max="8953" width="16.7109375" style="1277" customWidth="1"/>
    <col min="8954" max="8954" width="12.85546875" style="1277" customWidth="1"/>
    <col min="8955" max="8955" width="11" style="1277" bestFit="1" customWidth="1"/>
    <col min="8956" max="8960" width="9.28515625" style="1277"/>
    <col min="8961" max="8961" width="104.42578125" style="1277" customWidth="1"/>
    <col min="8962" max="8962" width="20.5703125" style="1277" customWidth="1"/>
    <col min="8963" max="8963" width="23.5703125" style="1277" customWidth="1"/>
    <col min="8964" max="8964" width="16.7109375" style="1277" customWidth="1"/>
    <col min="8965" max="8965" width="9.28515625" style="1277"/>
    <col min="8966" max="8966" width="8.42578125" style="1277" customWidth="1"/>
    <col min="8967" max="8967" width="17.5703125" style="1277" bestFit="1" customWidth="1"/>
    <col min="8968" max="8968" width="21.7109375" style="1277" customWidth="1"/>
    <col min="8969" max="8969" width="21.28515625" style="1277" customWidth="1"/>
    <col min="8970" max="9205" width="9.28515625" style="1277"/>
    <col min="9206" max="9206" width="103.140625" style="1277" customWidth="1"/>
    <col min="9207" max="9207" width="20.5703125" style="1277" customWidth="1"/>
    <col min="9208" max="9208" width="19.42578125" style="1277" customWidth="1"/>
    <col min="9209" max="9209" width="16.7109375" style="1277" customWidth="1"/>
    <col min="9210" max="9210" width="12.85546875" style="1277" customWidth="1"/>
    <col min="9211" max="9211" width="11" style="1277" bestFit="1" customWidth="1"/>
    <col min="9212" max="9216" width="9.28515625" style="1277"/>
    <col min="9217" max="9217" width="104.42578125" style="1277" customWidth="1"/>
    <col min="9218" max="9218" width="20.5703125" style="1277" customWidth="1"/>
    <col min="9219" max="9219" width="23.5703125" style="1277" customWidth="1"/>
    <col min="9220" max="9220" width="16.7109375" style="1277" customWidth="1"/>
    <col min="9221" max="9221" width="9.28515625" style="1277"/>
    <col min="9222" max="9222" width="8.42578125" style="1277" customWidth="1"/>
    <col min="9223" max="9223" width="17.5703125" style="1277" bestFit="1" customWidth="1"/>
    <col min="9224" max="9224" width="21.7109375" style="1277" customWidth="1"/>
    <col min="9225" max="9225" width="21.28515625" style="1277" customWidth="1"/>
    <col min="9226" max="9461" width="9.28515625" style="1277"/>
    <col min="9462" max="9462" width="103.140625" style="1277" customWidth="1"/>
    <col min="9463" max="9463" width="20.5703125" style="1277" customWidth="1"/>
    <col min="9464" max="9464" width="19.42578125" style="1277" customWidth="1"/>
    <col min="9465" max="9465" width="16.7109375" style="1277" customWidth="1"/>
    <col min="9466" max="9466" width="12.85546875" style="1277" customWidth="1"/>
    <col min="9467" max="9467" width="11" style="1277" bestFit="1" customWidth="1"/>
    <col min="9468" max="9472" width="9.28515625" style="1277"/>
    <col min="9473" max="9473" width="104.42578125" style="1277" customWidth="1"/>
    <col min="9474" max="9474" width="20.5703125" style="1277" customWidth="1"/>
    <col min="9475" max="9475" width="23.5703125" style="1277" customWidth="1"/>
    <col min="9476" max="9476" width="16.7109375" style="1277" customWidth="1"/>
    <col min="9477" max="9477" width="9.28515625" style="1277"/>
    <col min="9478" max="9478" width="8.42578125" style="1277" customWidth="1"/>
    <col min="9479" max="9479" width="17.5703125" style="1277" bestFit="1" customWidth="1"/>
    <col min="9480" max="9480" width="21.7109375" style="1277" customWidth="1"/>
    <col min="9481" max="9481" width="21.28515625" style="1277" customWidth="1"/>
    <col min="9482" max="9717" width="9.28515625" style="1277"/>
    <col min="9718" max="9718" width="103.140625" style="1277" customWidth="1"/>
    <col min="9719" max="9719" width="20.5703125" style="1277" customWidth="1"/>
    <col min="9720" max="9720" width="19.42578125" style="1277" customWidth="1"/>
    <col min="9721" max="9721" width="16.7109375" style="1277" customWidth="1"/>
    <col min="9722" max="9722" width="12.85546875" style="1277" customWidth="1"/>
    <col min="9723" max="9723" width="11" style="1277" bestFit="1" customWidth="1"/>
    <col min="9724" max="9728" width="9.28515625" style="1277"/>
    <col min="9729" max="9729" width="104.42578125" style="1277" customWidth="1"/>
    <col min="9730" max="9730" width="20.5703125" style="1277" customWidth="1"/>
    <col min="9731" max="9731" width="23.5703125" style="1277" customWidth="1"/>
    <col min="9732" max="9732" width="16.7109375" style="1277" customWidth="1"/>
    <col min="9733" max="9733" width="9.28515625" style="1277"/>
    <col min="9734" max="9734" width="8.42578125" style="1277" customWidth="1"/>
    <col min="9735" max="9735" width="17.5703125" style="1277" bestFit="1" customWidth="1"/>
    <col min="9736" max="9736" width="21.7109375" style="1277" customWidth="1"/>
    <col min="9737" max="9737" width="21.28515625" style="1277" customWidth="1"/>
    <col min="9738" max="9973" width="9.28515625" style="1277"/>
    <col min="9974" max="9974" width="103.140625" style="1277" customWidth="1"/>
    <col min="9975" max="9975" width="20.5703125" style="1277" customWidth="1"/>
    <col min="9976" max="9976" width="19.42578125" style="1277" customWidth="1"/>
    <col min="9977" max="9977" width="16.7109375" style="1277" customWidth="1"/>
    <col min="9978" max="9978" width="12.85546875" style="1277" customWidth="1"/>
    <col min="9979" max="9979" width="11" style="1277" bestFit="1" customWidth="1"/>
    <col min="9980" max="9984" width="9.28515625" style="1277"/>
    <col min="9985" max="9985" width="104.42578125" style="1277" customWidth="1"/>
    <col min="9986" max="9986" width="20.5703125" style="1277" customWidth="1"/>
    <col min="9987" max="9987" width="23.5703125" style="1277" customWidth="1"/>
    <col min="9988" max="9988" width="16.7109375" style="1277" customWidth="1"/>
    <col min="9989" max="9989" width="9.28515625" style="1277"/>
    <col min="9990" max="9990" width="8.42578125" style="1277" customWidth="1"/>
    <col min="9991" max="9991" width="17.5703125" style="1277" bestFit="1" customWidth="1"/>
    <col min="9992" max="9992" width="21.7109375" style="1277" customWidth="1"/>
    <col min="9993" max="9993" width="21.28515625" style="1277" customWidth="1"/>
    <col min="9994" max="10229" width="9.28515625" style="1277"/>
    <col min="10230" max="10230" width="103.140625" style="1277" customWidth="1"/>
    <col min="10231" max="10231" width="20.5703125" style="1277" customWidth="1"/>
    <col min="10232" max="10232" width="19.42578125" style="1277" customWidth="1"/>
    <col min="10233" max="10233" width="16.7109375" style="1277" customWidth="1"/>
    <col min="10234" max="10234" width="12.85546875" style="1277" customWidth="1"/>
    <col min="10235" max="10235" width="11" style="1277" bestFit="1" customWidth="1"/>
    <col min="10236" max="10240" width="9.28515625" style="1277"/>
    <col min="10241" max="10241" width="104.42578125" style="1277" customWidth="1"/>
    <col min="10242" max="10242" width="20.5703125" style="1277" customWidth="1"/>
    <col min="10243" max="10243" width="23.5703125" style="1277" customWidth="1"/>
    <col min="10244" max="10244" width="16.7109375" style="1277" customWidth="1"/>
    <col min="10245" max="10245" width="9.28515625" style="1277"/>
    <col min="10246" max="10246" width="8.42578125" style="1277" customWidth="1"/>
    <col min="10247" max="10247" width="17.5703125" style="1277" bestFit="1" customWidth="1"/>
    <col min="10248" max="10248" width="21.7109375" style="1277" customWidth="1"/>
    <col min="10249" max="10249" width="21.28515625" style="1277" customWidth="1"/>
    <col min="10250" max="10485" width="9.28515625" style="1277"/>
    <col min="10486" max="10486" width="103.140625" style="1277" customWidth="1"/>
    <col min="10487" max="10487" width="20.5703125" style="1277" customWidth="1"/>
    <col min="10488" max="10488" width="19.42578125" style="1277" customWidth="1"/>
    <col min="10489" max="10489" width="16.7109375" style="1277" customWidth="1"/>
    <col min="10490" max="10490" width="12.85546875" style="1277" customWidth="1"/>
    <col min="10491" max="10491" width="11" style="1277" bestFit="1" customWidth="1"/>
    <col min="10492" max="10496" width="9.28515625" style="1277"/>
    <col min="10497" max="10497" width="104.42578125" style="1277" customWidth="1"/>
    <col min="10498" max="10498" width="20.5703125" style="1277" customWidth="1"/>
    <col min="10499" max="10499" width="23.5703125" style="1277" customWidth="1"/>
    <col min="10500" max="10500" width="16.7109375" style="1277" customWidth="1"/>
    <col min="10501" max="10501" width="9.28515625" style="1277"/>
    <col min="10502" max="10502" width="8.42578125" style="1277" customWidth="1"/>
    <col min="10503" max="10503" width="17.5703125" style="1277" bestFit="1" customWidth="1"/>
    <col min="10504" max="10504" width="21.7109375" style="1277" customWidth="1"/>
    <col min="10505" max="10505" width="21.28515625" style="1277" customWidth="1"/>
    <col min="10506" max="10741" width="9.28515625" style="1277"/>
    <col min="10742" max="10742" width="103.140625" style="1277" customWidth="1"/>
    <col min="10743" max="10743" width="20.5703125" style="1277" customWidth="1"/>
    <col min="10744" max="10744" width="19.42578125" style="1277" customWidth="1"/>
    <col min="10745" max="10745" width="16.7109375" style="1277" customWidth="1"/>
    <col min="10746" max="10746" width="12.85546875" style="1277" customWidth="1"/>
    <col min="10747" max="10747" width="11" style="1277" bestFit="1" customWidth="1"/>
    <col min="10748" max="10752" width="9.28515625" style="1277"/>
    <col min="10753" max="10753" width="104.42578125" style="1277" customWidth="1"/>
    <col min="10754" max="10754" width="20.5703125" style="1277" customWidth="1"/>
    <col min="10755" max="10755" width="23.5703125" style="1277" customWidth="1"/>
    <col min="10756" max="10756" width="16.7109375" style="1277" customWidth="1"/>
    <col min="10757" max="10757" width="9.28515625" style="1277"/>
    <col min="10758" max="10758" width="8.42578125" style="1277" customWidth="1"/>
    <col min="10759" max="10759" width="17.5703125" style="1277" bestFit="1" customWidth="1"/>
    <col min="10760" max="10760" width="21.7109375" style="1277" customWidth="1"/>
    <col min="10761" max="10761" width="21.28515625" style="1277" customWidth="1"/>
    <col min="10762" max="10997" width="9.28515625" style="1277"/>
    <col min="10998" max="10998" width="103.140625" style="1277" customWidth="1"/>
    <col min="10999" max="10999" width="20.5703125" style="1277" customWidth="1"/>
    <col min="11000" max="11000" width="19.42578125" style="1277" customWidth="1"/>
    <col min="11001" max="11001" width="16.7109375" style="1277" customWidth="1"/>
    <col min="11002" max="11002" width="12.85546875" style="1277" customWidth="1"/>
    <col min="11003" max="11003" width="11" style="1277" bestFit="1" customWidth="1"/>
    <col min="11004" max="11008" width="9.28515625" style="1277"/>
    <col min="11009" max="11009" width="104.42578125" style="1277" customWidth="1"/>
    <col min="11010" max="11010" width="20.5703125" style="1277" customWidth="1"/>
    <col min="11011" max="11011" width="23.5703125" style="1277" customWidth="1"/>
    <col min="11012" max="11012" width="16.7109375" style="1277" customWidth="1"/>
    <col min="11013" max="11013" width="9.28515625" style="1277"/>
    <col min="11014" max="11014" width="8.42578125" style="1277" customWidth="1"/>
    <col min="11015" max="11015" width="17.5703125" style="1277" bestFit="1" customWidth="1"/>
    <col min="11016" max="11016" width="21.7109375" style="1277" customWidth="1"/>
    <col min="11017" max="11017" width="21.28515625" style="1277" customWidth="1"/>
    <col min="11018" max="11253" width="9.28515625" style="1277"/>
    <col min="11254" max="11254" width="103.140625" style="1277" customWidth="1"/>
    <col min="11255" max="11255" width="20.5703125" style="1277" customWidth="1"/>
    <col min="11256" max="11256" width="19.42578125" style="1277" customWidth="1"/>
    <col min="11257" max="11257" width="16.7109375" style="1277" customWidth="1"/>
    <col min="11258" max="11258" width="12.85546875" style="1277" customWidth="1"/>
    <col min="11259" max="11259" width="11" style="1277" bestFit="1" customWidth="1"/>
    <col min="11260" max="11264" width="9.28515625" style="1277"/>
    <col min="11265" max="11265" width="104.42578125" style="1277" customWidth="1"/>
    <col min="11266" max="11266" width="20.5703125" style="1277" customWidth="1"/>
    <col min="11267" max="11267" width="23.5703125" style="1277" customWidth="1"/>
    <col min="11268" max="11268" width="16.7109375" style="1277" customWidth="1"/>
    <col min="11269" max="11269" width="9.28515625" style="1277"/>
    <col min="11270" max="11270" width="8.42578125" style="1277" customWidth="1"/>
    <col min="11271" max="11271" width="17.5703125" style="1277" bestFit="1" customWidth="1"/>
    <col min="11272" max="11272" width="21.7109375" style="1277" customWidth="1"/>
    <col min="11273" max="11273" width="21.28515625" style="1277" customWidth="1"/>
    <col min="11274" max="11509" width="9.28515625" style="1277"/>
    <col min="11510" max="11510" width="103.140625" style="1277" customWidth="1"/>
    <col min="11511" max="11511" width="20.5703125" style="1277" customWidth="1"/>
    <col min="11512" max="11512" width="19.42578125" style="1277" customWidth="1"/>
    <col min="11513" max="11513" width="16.7109375" style="1277" customWidth="1"/>
    <col min="11514" max="11514" width="12.85546875" style="1277" customWidth="1"/>
    <col min="11515" max="11515" width="11" style="1277" bestFit="1" customWidth="1"/>
    <col min="11516" max="11520" width="9.28515625" style="1277"/>
    <col min="11521" max="11521" width="104.42578125" style="1277" customWidth="1"/>
    <col min="11522" max="11522" width="20.5703125" style="1277" customWidth="1"/>
    <col min="11523" max="11523" width="23.5703125" style="1277" customWidth="1"/>
    <col min="11524" max="11524" width="16.7109375" style="1277" customWidth="1"/>
    <col min="11525" max="11525" width="9.28515625" style="1277"/>
    <col min="11526" max="11526" width="8.42578125" style="1277" customWidth="1"/>
    <col min="11527" max="11527" width="17.5703125" style="1277" bestFit="1" customWidth="1"/>
    <col min="11528" max="11528" width="21.7109375" style="1277" customWidth="1"/>
    <col min="11529" max="11529" width="21.28515625" style="1277" customWidth="1"/>
    <col min="11530" max="11765" width="9.28515625" style="1277"/>
    <col min="11766" max="11766" width="103.140625" style="1277" customWidth="1"/>
    <col min="11767" max="11767" width="20.5703125" style="1277" customWidth="1"/>
    <col min="11768" max="11768" width="19.42578125" style="1277" customWidth="1"/>
    <col min="11769" max="11769" width="16.7109375" style="1277" customWidth="1"/>
    <col min="11770" max="11770" width="12.85546875" style="1277" customWidth="1"/>
    <col min="11771" max="11771" width="11" style="1277" bestFit="1" customWidth="1"/>
    <col min="11772" max="11776" width="9.28515625" style="1277"/>
    <col min="11777" max="11777" width="104.42578125" style="1277" customWidth="1"/>
    <col min="11778" max="11778" width="20.5703125" style="1277" customWidth="1"/>
    <col min="11779" max="11779" width="23.5703125" style="1277" customWidth="1"/>
    <col min="11780" max="11780" width="16.7109375" style="1277" customWidth="1"/>
    <col min="11781" max="11781" width="9.28515625" style="1277"/>
    <col min="11782" max="11782" width="8.42578125" style="1277" customWidth="1"/>
    <col min="11783" max="11783" width="17.5703125" style="1277" bestFit="1" customWidth="1"/>
    <col min="11784" max="11784" width="21.7109375" style="1277" customWidth="1"/>
    <col min="11785" max="11785" width="21.28515625" style="1277" customWidth="1"/>
    <col min="11786" max="12021" width="9.28515625" style="1277"/>
    <col min="12022" max="12022" width="103.140625" style="1277" customWidth="1"/>
    <col min="12023" max="12023" width="20.5703125" style="1277" customWidth="1"/>
    <col min="12024" max="12024" width="19.42578125" style="1277" customWidth="1"/>
    <col min="12025" max="12025" width="16.7109375" style="1277" customWidth="1"/>
    <col min="12026" max="12026" width="12.85546875" style="1277" customWidth="1"/>
    <col min="12027" max="12027" width="11" style="1277" bestFit="1" customWidth="1"/>
    <col min="12028" max="12032" width="9.28515625" style="1277"/>
    <col min="12033" max="12033" width="104.42578125" style="1277" customWidth="1"/>
    <col min="12034" max="12034" width="20.5703125" style="1277" customWidth="1"/>
    <col min="12035" max="12035" width="23.5703125" style="1277" customWidth="1"/>
    <col min="12036" max="12036" width="16.7109375" style="1277" customWidth="1"/>
    <col min="12037" max="12037" width="9.28515625" style="1277"/>
    <col min="12038" max="12038" width="8.42578125" style="1277" customWidth="1"/>
    <col min="12039" max="12039" width="17.5703125" style="1277" bestFit="1" customWidth="1"/>
    <col min="12040" max="12040" width="21.7109375" style="1277" customWidth="1"/>
    <col min="12041" max="12041" width="21.28515625" style="1277" customWidth="1"/>
    <col min="12042" max="12277" width="9.28515625" style="1277"/>
    <col min="12278" max="12278" width="103.140625" style="1277" customWidth="1"/>
    <col min="12279" max="12279" width="20.5703125" style="1277" customWidth="1"/>
    <col min="12280" max="12280" width="19.42578125" style="1277" customWidth="1"/>
    <col min="12281" max="12281" width="16.7109375" style="1277" customWidth="1"/>
    <col min="12282" max="12282" width="12.85546875" style="1277" customWidth="1"/>
    <col min="12283" max="12283" width="11" style="1277" bestFit="1" customWidth="1"/>
    <col min="12284" max="12288" width="9.28515625" style="1277"/>
    <col min="12289" max="12289" width="104.42578125" style="1277" customWidth="1"/>
    <col min="12290" max="12290" width="20.5703125" style="1277" customWidth="1"/>
    <col min="12291" max="12291" width="23.5703125" style="1277" customWidth="1"/>
    <col min="12292" max="12292" width="16.7109375" style="1277" customWidth="1"/>
    <col min="12293" max="12293" width="9.28515625" style="1277"/>
    <col min="12294" max="12294" width="8.42578125" style="1277" customWidth="1"/>
    <col min="12295" max="12295" width="17.5703125" style="1277" bestFit="1" customWidth="1"/>
    <col min="12296" max="12296" width="21.7109375" style="1277" customWidth="1"/>
    <col min="12297" max="12297" width="21.28515625" style="1277" customWidth="1"/>
    <col min="12298" max="12533" width="9.28515625" style="1277"/>
    <col min="12534" max="12534" width="103.140625" style="1277" customWidth="1"/>
    <col min="12535" max="12535" width="20.5703125" style="1277" customWidth="1"/>
    <col min="12536" max="12536" width="19.42578125" style="1277" customWidth="1"/>
    <col min="12537" max="12537" width="16.7109375" style="1277" customWidth="1"/>
    <col min="12538" max="12538" width="12.85546875" style="1277" customWidth="1"/>
    <col min="12539" max="12539" width="11" style="1277" bestFit="1" customWidth="1"/>
    <col min="12540" max="12544" width="9.28515625" style="1277"/>
    <col min="12545" max="12545" width="104.42578125" style="1277" customWidth="1"/>
    <col min="12546" max="12546" width="20.5703125" style="1277" customWidth="1"/>
    <col min="12547" max="12547" width="23.5703125" style="1277" customWidth="1"/>
    <col min="12548" max="12548" width="16.7109375" style="1277" customWidth="1"/>
    <col min="12549" max="12549" width="9.28515625" style="1277"/>
    <col min="12550" max="12550" width="8.42578125" style="1277" customWidth="1"/>
    <col min="12551" max="12551" width="17.5703125" style="1277" bestFit="1" customWidth="1"/>
    <col min="12552" max="12552" width="21.7109375" style="1277" customWidth="1"/>
    <col min="12553" max="12553" width="21.28515625" style="1277" customWidth="1"/>
    <col min="12554" max="12789" width="9.28515625" style="1277"/>
    <col min="12790" max="12790" width="103.140625" style="1277" customWidth="1"/>
    <col min="12791" max="12791" width="20.5703125" style="1277" customWidth="1"/>
    <col min="12792" max="12792" width="19.42578125" style="1277" customWidth="1"/>
    <col min="12793" max="12793" width="16.7109375" style="1277" customWidth="1"/>
    <col min="12794" max="12794" width="12.85546875" style="1277" customWidth="1"/>
    <col min="12795" max="12795" width="11" style="1277" bestFit="1" customWidth="1"/>
    <col min="12796" max="12800" width="9.28515625" style="1277"/>
    <col min="12801" max="12801" width="104.42578125" style="1277" customWidth="1"/>
    <col min="12802" max="12802" width="20.5703125" style="1277" customWidth="1"/>
    <col min="12803" max="12803" width="23.5703125" style="1277" customWidth="1"/>
    <col min="12804" max="12804" width="16.7109375" style="1277" customWidth="1"/>
    <col min="12805" max="12805" width="9.28515625" style="1277"/>
    <col min="12806" max="12806" width="8.42578125" style="1277" customWidth="1"/>
    <col min="12807" max="12807" width="17.5703125" style="1277" bestFit="1" customWidth="1"/>
    <col min="12808" max="12808" width="21.7109375" style="1277" customWidth="1"/>
    <col min="12809" max="12809" width="21.28515625" style="1277" customWidth="1"/>
    <col min="12810" max="13045" width="9.28515625" style="1277"/>
    <col min="13046" max="13046" width="103.140625" style="1277" customWidth="1"/>
    <col min="13047" max="13047" width="20.5703125" style="1277" customWidth="1"/>
    <col min="13048" max="13048" width="19.42578125" style="1277" customWidth="1"/>
    <col min="13049" max="13049" width="16.7109375" style="1277" customWidth="1"/>
    <col min="13050" max="13050" width="12.85546875" style="1277" customWidth="1"/>
    <col min="13051" max="13051" width="11" style="1277" bestFit="1" customWidth="1"/>
    <col min="13052" max="13056" width="9.28515625" style="1277"/>
    <col min="13057" max="13057" width="104.42578125" style="1277" customWidth="1"/>
    <col min="13058" max="13058" width="20.5703125" style="1277" customWidth="1"/>
    <col min="13059" max="13059" width="23.5703125" style="1277" customWidth="1"/>
    <col min="13060" max="13060" width="16.7109375" style="1277" customWidth="1"/>
    <col min="13061" max="13061" width="9.28515625" style="1277"/>
    <col min="13062" max="13062" width="8.42578125" style="1277" customWidth="1"/>
    <col min="13063" max="13063" width="17.5703125" style="1277" bestFit="1" customWidth="1"/>
    <col min="13064" max="13064" width="21.7109375" style="1277" customWidth="1"/>
    <col min="13065" max="13065" width="21.28515625" style="1277" customWidth="1"/>
    <col min="13066" max="13301" width="9.28515625" style="1277"/>
    <col min="13302" max="13302" width="103.140625" style="1277" customWidth="1"/>
    <col min="13303" max="13303" width="20.5703125" style="1277" customWidth="1"/>
    <col min="13304" max="13304" width="19.42578125" style="1277" customWidth="1"/>
    <col min="13305" max="13305" width="16.7109375" style="1277" customWidth="1"/>
    <col min="13306" max="13306" width="12.85546875" style="1277" customWidth="1"/>
    <col min="13307" max="13307" width="11" style="1277" bestFit="1" customWidth="1"/>
    <col min="13308" max="13312" width="9.28515625" style="1277"/>
    <col min="13313" max="13313" width="104.42578125" style="1277" customWidth="1"/>
    <col min="13314" max="13314" width="20.5703125" style="1277" customWidth="1"/>
    <col min="13315" max="13315" width="23.5703125" style="1277" customWidth="1"/>
    <col min="13316" max="13316" width="16.7109375" style="1277" customWidth="1"/>
    <col min="13317" max="13317" width="9.28515625" style="1277"/>
    <col min="13318" max="13318" width="8.42578125" style="1277" customWidth="1"/>
    <col min="13319" max="13319" width="17.5703125" style="1277" bestFit="1" customWidth="1"/>
    <col min="13320" max="13320" width="21.7109375" style="1277" customWidth="1"/>
    <col min="13321" max="13321" width="21.28515625" style="1277" customWidth="1"/>
    <col min="13322" max="13557" width="9.28515625" style="1277"/>
    <col min="13558" max="13558" width="103.140625" style="1277" customWidth="1"/>
    <col min="13559" max="13559" width="20.5703125" style="1277" customWidth="1"/>
    <col min="13560" max="13560" width="19.42578125" style="1277" customWidth="1"/>
    <col min="13561" max="13561" width="16.7109375" style="1277" customWidth="1"/>
    <col min="13562" max="13562" width="12.85546875" style="1277" customWidth="1"/>
    <col min="13563" max="13563" width="11" style="1277" bestFit="1" customWidth="1"/>
    <col min="13564" max="13568" width="9.28515625" style="1277"/>
    <col min="13569" max="13569" width="104.42578125" style="1277" customWidth="1"/>
    <col min="13570" max="13570" width="20.5703125" style="1277" customWidth="1"/>
    <col min="13571" max="13571" width="23.5703125" style="1277" customWidth="1"/>
    <col min="13572" max="13572" width="16.7109375" style="1277" customWidth="1"/>
    <col min="13573" max="13573" width="9.28515625" style="1277"/>
    <col min="13574" max="13574" width="8.42578125" style="1277" customWidth="1"/>
    <col min="13575" max="13575" width="17.5703125" style="1277" bestFit="1" customWidth="1"/>
    <col min="13576" max="13576" width="21.7109375" style="1277" customWidth="1"/>
    <col min="13577" max="13577" width="21.28515625" style="1277" customWidth="1"/>
    <col min="13578" max="13813" width="9.28515625" style="1277"/>
    <col min="13814" max="13814" width="103.140625" style="1277" customWidth="1"/>
    <col min="13815" max="13815" width="20.5703125" style="1277" customWidth="1"/>
    <col min="13816" max="13816" width="19.42578125" style="1277" customWidth="1"/>
    <col min="13817" max="13817" width="16.7109375" style="1277" customWidth="1"/>
    <col min="13818" max="13818" width="12.85546875" style="1277" customWidth="1"/>
    <col min="13819" max="13819" width="11" style="1277" bestFit="1" customWidth="1"/>
    <col min="13820" max="13824" width="9.28515625" style="1277"/>
    <col min="13825" max="13825" width="104.42578125" style="1277" customWidth="1"/>
    <col min="13826" max="13826" width="20.5703125" style="1277" customWidth="1"/>
    <col min="13827" max="13827" width="23.5703125" style="1277" customWidth="1"/>
    <col min="13828" max="13828" width="16.7109375" style="1277" customWidth="1"/>
    <col min="13829" max="13829" width="9.28515625" style="1277"/>
    <col min="13830" max="13830" width="8.42578125" style="1277" customWidth="1"/>
    <col min="13831" max="13831" width="17.5703125" style="1277" bestFit="1" customWidth="1"/>
    <col min="13832" max="13832" width="21.7109375" style="1277" customWidth="1"/>
    <col min="13833" max="13833" width="21.28515625" style="1277" customWidth="1"/>
    <col min="13834" max="14069" width="9.28515625" style="1277"/>
    <col min="14070" max="14070" width="103.140625" style="1277" customWidth="1"/>
    <col min="14071" max="14071" width="20.5703125" style="1277" customWidth="1"/>
    <col min="14072" max="14072" width="19.42578125" style="1277" customWidth="1"/>
    <col min="14073" max="14073" width="16.7109375" style="1277" customWidth="1"/>
    <col min="14074" max="14074" width="12.85546875" style="1277" customWidth="1"/>
    <col min="14075" max="14075" width="11" style="1277" bestFit="1" customWidth="1"/>
    <col min="14076" max="14080" width="9.28515625" style="1277"/>
    <col min="14081" max="14081" width="104.42578125" style="1277" customWidth="1"/>
    <col min="14082" max="14082" width="20.5703125" style="1277" customWidth="1"/>
    <col min="14083" max="14083" width="23.5703125" style="1277" customWidth="1"/>
    <col min="14084" max="14084" width="16.7109375" style="1277" customWidth="1"/>
    <col min="14085" max="14085" width="9.28515625" style="1277"/>
    <col min="14086" max="14086" width="8.42578125" style="1277" customWidth="1"/>
    <col min="14087" max="14087" width="17.5703125" style="1277" bestFit="1" customWidth="1"/>
    <col min="14088" max="14088" width="21.7109375" style="1277" customWidth="1"/>
    <col min="14089" max="14089" width="21.28515625" style="1277" customWidth="1"/>
    <col min="14090" max="14325" width="9.28515625" style="1277"/>
    <col min="14326" max="14326" width="103.140625" style="1277" customWidth="1"/>
    <col min="14327" max="14327" width="20.5703125" style="1277" customWidth="1"/>
    <col min="14328" max="14328" width="19.42578125" style="1277" customWidth="1"/>
    <col min="14329" max="14329" width="16.7109375" style="1277" customWidth="1"/>
    <col min="14330" max="14330" width="12.85546875" style="1277" customWidth="1"/>
    <col min="14331" max="14331" width="11" style="1277" bestFit="1" customWidth="1"/>
    <col min="14332" max="14336" width="9.28515625" style="1277"/>
    <col min="14337" max="14337" width="104.42578125" style="1277" customWidth="1"/>
    <col min="14338" max="14338" width="20.5703125" style="1277" customWidth="1"/>
    <col min="14339" max="14339" width="23.5703125" style="1277" customWidth="1"/>
    <col min="14340" max="14340" width="16.7109375" style="1277" customWidth="1"/>
    <col min="14341" max="14341" width="9.28515625" style="1277"/>
    <col min="14342" max="14342" width="8.42578125" style="1277" customWidth="1"/>
    <col min="14343" max="14343" width="17.5703125" style="1277" bestFit="1" customWidth="1"/>
    <col min="14344" max="14344" width="21.7109375" style="1277" customWidth="1"/>
    <col min="14345" max="14345" width="21.28515625" style="1277" customWidth="1"/>
    <col min="14346" max="14581" width="9.28515625" style="1277"/>
    <col min="14582" max="14582" width="103.140625" style="1277" customWidth="1"/>
    <col min="14583" max="14583" width="20.5703125" style="1277" customWidth="1"/>
    <col min="14584" max="14584" width="19.42578125" style="1277" customWidth="1"/>
    <col min="14585" max="14585" width="16.7109375" style="1277" customWidth="1"/>
    <col min="14586" max="14586" width="12.85546875" style="1277" customWidth="1"/>
    <col min="14587" max="14587" width="11" style="1277" bestFit="1" customWidth="1"/>
    <col min="14588" max="14592" width="9.28515625" style="1277"/>
    <col min="14593" max="14593" width="104.42578125" style="1277" customWidth="1"/>
    <col min="14594" max="14594" width="20.5703125" style="1277" customWidth="1"/>
    <col min="14595" max="14595" width="23.5703125" style="1277" customWidth="1"/>
    <col min="14596" max="14596" width="16.7109375" style="1277" customWidth="1"/>
    <col min="14597" max="14597" width="9.28515625" style="1277"/>
    <col min="14598" max="14598" width="8.42578125" style="1277" customWidth="1"/>
    <col min="14599" max="14599" width="17.5703125" style="1277" bestFit="1" customWidth="1"/>
    <col min="14600" max="14600" width="21.7109375" style="1277" customWidth="1"/>
    <col min="14601" max="14601" width="21.28515625" style="1277" customWidth="1"/>
    <col min="14602" max="14837" width="9.28515625" style="1277"/>
    <col min="14838" max="14838" width="103.140625" style="1277" customWidth="1"/>
    <col min="14839" max="14839" width="20.5703125" style="1277" customWidth="1"/>
    <col min="14840" max="14840" width="19.42578125" style="1277" customWidth="1"/>
    <col min="14841" max="14841" width="16.7109375" style="1277" customWidth="1"/>
    <col min="14842" max="14842" width="12.85546875" style="1277" customWidth="1"/>
    <col min="14843" max="14843" width="11" style="1277" bestFit="1" customWidth="1"/>
    <col min="14844" max="14848" width="9.28515625" style="1277"/>
    <col min="14849" max="14849" width="104.42578125" style="1277" customWidth="1"/>
    <col min="14850" max="14850" width="20.5703125" style="1277" customWidth="1"/>
    <col min="14851" max="14851" width="23.5703125" style="1277" customWidth="1"/>
    <col min="14852" max="14852" width="16.7109375" style="1277" customWidth="1"/>
    <col min="14853" max="14853" width="9.28515625" style="1277"/>
    <col min="14854" max="14854" width="8.42578125" style="1277" customWidth="1"/>
    <col min="14855" max="14855" width="17.5703125" style="1277" bestFit="1" customWidth="1"/>
    <col min="14856" max="14856" width="21.7109375" style="1277" customWidth="1"/>
    <col min="14857" max="14857" width="21.28515625" style="1277" customWidth="1"/>
    <col min="14858" max="15093" width="9.28515625" style="1277"/>
    <col min="15094" max="15094" width="103.140625" style="1277" customWidth="1"/>
    <col min="15095" max="15095" width="20.5703125" style="1277" customWidth="1"/>
    <col min="15096" max="15096" width="19.42578125" style="1277" customWidth="1"/>
    <col min="15097" max="15097" width="16.7109375" style="1277" customWidth="1"/>
    <col min="15098" max="15098" width="12.85546875" style="1277" customWidth="1"/>
    <col min="15099" max="15099" width="11" style="1277" bestFit="1" customWidth="1"/>
    <col min="15100" max="15104" width="9.28515625" style="1277"/>
    <col min="15105" max="15105" width="104.42578125" style="1277" customWidth="1"/>
    <col min="15106" max="15106" width="20.5703125" style="1277" customWidth="1"/>
    <col min="15107" max="15107" width="23.5703125" style="1277" customWidth="1"/>
    <col min="15108" max="15108" width="16.7109375" style="1277" customWidth="1"/>
    <col min="15109" max="15109" width="9.28515625" style="1277"/>
    <col min="15110" max="15110" width="8.42578125" style="1277" customWidth="1"/>
    <col min="15111" max="15111" width="17.5703125" style="1277" bestFit="1" customWidth="1"/>
    <col min="15112" max="15112" width="21.7109375" style="1277" customWidth="1"/>
    <col min="15113" max="15113" width="21.28515625" style="1277" customWidth="1"/>
    <col min="15114" max="15349" width="9.28515625" style="1277"/>
    <col min="15350" max="15350" width="103.140625" style="1277" customWidth="1"/>
    <col min="15351" max="15351" width="20.5703125" style="1277" customWidth="1"/>
    <col min="15352" max="15352" width="19.42578125" style="1277" customWidth="1"/>
    <col min="15353" max="15353" width="16.7109375" style="1277" customWidth="1"/>
    <col min="15354" max="15354" width="12.85546875" style="1277" customWidth="1"/>
    <col min="15355" max="15355" width="11" style="1277" bestFit="1" customWidth="1"/>
    <col min="15356" max="15360" width="9.28515625" style="1277"/>
    <col min="15361" max="15361" width="104.42578125" style="1277" customWidth="1"/>
    <col min="15362" max="15362" width="20.5703125" style="1277" customWidth="1"/>
    <col min="15363" max="15363" width="23.5703125" style="1277" customWidth="1"/>
    <col min="15364" max="15364" width="16.7109375" style="1277" customWidth="1"/>
    <col min="15365" max="15365" width="9.28515625" style="1277"/>
    <col min="15366" max="15366" width="8.42578125" style="1277" customWidth="1"/>
    <col min="15367" max="15367" width="17.5703125" style="1277" bestFit="1" customWidth="1"/>
    <col min="15368" max="15368" width="21.7109375" style="1277" customWidth="1"/>
    <col min="15369" max="15369" width="21.28515625" style="1277" customWidth="1"/>
    <col min="15370" max="15605" width="9.28515625" style="1277"/>
    <col min="15606" max="15606" width="103.140625" style="1277" customWidth="1"/>
    <col min="15607" max="15607" width="20.5703125" style="1277" customWidth="1"/>
    <col min="15608" max="15608" width="19.42578125" style="1277" customWidth="1"/>
    <col min="15609" max="15609" width="16.7109375" style="1277" customWidth="1"/>
    <col min="15610" max="15610" width="12.85546875" style="1277" customWidth="1"/>
    <col min="15611" max="15611" width="11" style="1277" bestFit="1" customWidth="1"/>
    <col min="15612" max="15616" width="9.28515625" style="1277"/>
    <col min="15617" max="15617" width="104.42578125" style="1277" customWidth="1"/>
    <col min="15618" max="15618" width="20.5703125" style="1277" customWidth="1"/>
    <col min="15619" max="15619" width="23.5703125" style="1277" customWidth="1"/>
    <col min="15620" max="15620" width="16.7109375" style="1277" customWidth="1"/>
    <col min="15621" max="15621" width="9.28515625" style="1277"/>
    <col min="15622" max="15622" width="8.42578125" style="1277" customWidth="1"/>
    <col min="15623" max="15623" width="17.5703125" style="1277" bestFit="1" customWidth="1"/>
    <col min="15624" max="15624" width="21.7109375" style="1277" customWidth="1"/>
    <col min="15625" max="15625" width="21.28515625" style="1277" customWidth="1"/>
    <col min="15626" max="15861" width="9.28515625" style="1277"/>
    <col min="15862" max="15862" width="103.140625" style="1277" customWidth="1"/>
    <col min="15863" max="15863" width="20.5703125" style="1277" customWidth="1"/>
    <col min="15864" max="15864" width="19.42578125" style="1277" customWidth="1"/>
    <col min="15865" max="15865" width="16.7109375" style="1277" customWidth="1"/>
    <col min="15866" max="15866" width="12.85546875" style="1277" customWidth="1"/>
    <col min="15867" max="15867" width="11" style="1277" bestFit="1" customWidth="1"/>
    <col min="15868" max="15872" width="9.28515625" style="1277"/>
    <col min="15873" max="15873" width="104.42578125" style="1277" customWidth="1"/>
    <col min="15874" max="15874" width="20.5703125" style="1277" customWidth="1"/>
    <col min="15875" max="15875" width="23.5703125" style="1277" customWidth="1"/>
    <col min="15876" max="15876" width="16.7109375" style="1277" customWidth="1"/>
    <col min="15877" max="15877" width="9.28515625" style="1277"/>
    <col min="15878" max="15878" width="8.42578125" style="1277" customWidth="1"/>
    <col min="15879" max="15879" width="17.5703125" style="1277" bestFit="1" customWidth="1"/>
    <col min="15880" max="15880" width="21.7109375" style="1277" customWidth="1"/>
    <col min="15881" max="15881" width="21.28515625" style="1277" customWidth="1"/>
    <col min="15882" max="16117" width="9.28515625" style="1277"/>
    <col min="16118" max="16118" width="103.140625" style="1277" customWidth="1"/>
    <col min="16119" max="16119" width="20.5703125" style="1277" customWidth="1"/>
    <col min="16120" max="16120" width="19.42578125" style="1277" customWidth="1"/>
    <col min="16121" max="16121" width="16.7109375" style="1277" customWidth="1"/>
    <col min="16122" max="16122" width="12.85546875" style="1277" customWidth="1"/>
    <col min="16123" max="16123" width="11" style="1277" bestFit="1" customWidth="1"/>
    <col min="16124" max="16128" width="9.28515625" style="1277"/>
    <col min="16129" max="16129" width="104.42578125" style="1277" customWidth="1"/>
    <col min="16130" max="16130" width="20.5703125" style="1277" customWidth="1"/>
    <col min="16131" max="16131" width="23.5703125" style="1277" customWidth="1"/>
    <col min="16132" max="16132" width="16.7109375" style="1277" customWidth="1"/>
    <col min="16133" max="16133" width="9.28515625" style="1277"/>
    <col min="16134" max="16134" width="8.42578125" style="1277" customWidth="1"/>
    <col min="16135" max="16135" width="17.5703125" style="1277" bestFit="1" customWidth="1"/>
    <col min="16136" max="16136" width="21.7109375" style="1277" customWidth="1"/>
    <col min="16137" max="16137" width="21.28515625" style="1277" customWidth="1"/>
    <col min="16138" max="16373" width="9.28515625" style="1277"/>
    <col min="16374" max="16374" width="103.140625" style="1277" customWidth="1"/>
    <col min="16375" max="16375" width="20.5703125" style="1277" customWidth="1"/>
    <col min="16376" max="16376" width="19.42578125" style="1277" customWidth="1"/>
    <col min="16377" max="16377" width="16.7109375" style="1277" customWidth="1"/>
    <col min="16378" max="16378" width="12.85546875" style="1277" customWidth="1"/>
    <col min="16379" max="16379" width="11" style="1277" bestFit="1" customWidth="1"/>
    <col min="16380" max="16384" width="9.28515625" style="1277"/>
  </cols>
  <sheetData>
    <row r="1" spans="1:5" ht="16.5" customHeight="1">
      <c r="A1" s="1275" t="s">
        <v>796</v>
      </c>
      <c r="B1" s="1276"/>
      <c r="C1" s="1603"/>
      <c r="D1" s="1603"/>
    </row>
    <row r="2" spans="1:5" ht="22.5" customHeight="1">
      <c r="A2" s="1604" t="s">
        <v>797</v>
      </c>
      <c r="B2" s="1604"/>
      <c r="C2" s="1604"/>
      <c r="D2" s="1604"/>
    </row>
    <row r="3" spans="1:5" s="1280" customFormat="1" ht="18" customHeight="1">
      <c r="A3" s="1278"/>
      <c r="B3" s="1279"/>
      <c r="C3" s="1605" t="s">
        <v>2</v>
      </c>
      <c r="D3" s="1605"/>
    </row>
    <row r="4" spans="1:5" s="1283" customFormat="1" ht="79.5" customHeight="1">
      <c r="A4" s="1606" t="s">
        <v>798</v>
      </c>
      <c r="B4" s="1608" t="s">
        <v>799</v>
      </c>
      <c r="C4" s="1281" t="s">
        <v>229</v>
      </c>
      <c r="D4" s="1282" t="s">
        <v>230</v>
      </c>
    </row>
    <row r="5" spans="1:5" s="1283" customFormat="1" ht="24" customHeight="1">
      <c r="A5" s="1607"/>
      <c r="B5" s="1609"/>
      <c r="C5" s="1284" t="s">
        <v>779</v>
      </c>
      <c r="D5" s="1285" t="s">
        <v>232</v>
      </c>
    </row>
    <row r="6" spans="1:5" s="1283" customFormat="1" ht="21.6" customHeight="1">
      <c r="A6" s="1286">
        <v>1</v>
      </c>
      <c r="B6" s="1287">
        <v>2</v>
      </c>
      <c r="C6" s="1288">
        <v>3</v>
      </c>
      <c r="D6" s="1289" t="s">
        <v>34</v>
      </c>
    </row>
    <row r="7" spans="1:5" s="1295" customFormat="1" ht="39" customHeight="1">
      <c r="A7" s="1290" t="s">
        <v>800</v>
      </c>
      <c r="B7" s="1291">
        <v>18939596000</v>
      </c>
      <c r="C7" s="1292">
        <v>10708791752.809999</v>
      </c>
      <c r="D7" s="1293">
        <f>C7/B7</f>
        <v>0.56541817221497226</v>
      </c>
      <c r="E7" s="1294"/>
    </row>
    <row r="8" spans="1:5" s="1295" customFormat="1" ht="39" customHeight="1">
      <c r="A8" s="1290" t="s">
        <v>801</v>
      </c>
      <c r="B8" s="1291">
        <v>6814316000</v>
      </c>
      <c r="C8" s="1292">
        <v>4845233844.0100002</v>
      </c>
      <c r="D8" s="1293">
        <f t="shared" ref="D8:D39" si="0">C8/B8</f>
        <v>0.71103744587277729</v>
      </c>
      <c r="E8" s="1294"/>
    </row>
    <row r="9" spans="1:5" s="1295" customFormat="1" ht="39" customHeight="1">
      <c r="A9" s="1290" t="s">
        <v>802</v>
      </c>
      <c r="B9" s="1291">
        <v>873933000</v>
      </c>
      <c r="C9" s="1292">
        <v>624788275.04999995</v>
      </c>
      <c r="D9" s="1293">
        <f t="shared" si="0"/>
        <v>0.71491553133935892</v>
      </c>
      <c r="E9" s="1294"/>
    </row>
    <row r="10" spans="1:5" s="1295" customFormat="1" ht="39" customHeight="1">
      <c r="A10" s="1290" t="s">
        <v>803</v>
      </c>
      <c r="B10" s="1291">
        <v>3348556000</v>
      </c>
      <c r="C10" s="1292">
        <v>2364815082.0900002</v>
      </c>
      <c r="D10" s="1293">
        <f t="shared" si="0"/>
        <v>0.7062193620444156</v>
      </c>
      <c r="E10" s="1294"/>
    </row>
    <row r="11" spans="1:5" s="1295" customFormat="1" ht="39" customHeight="1">
      <c r="A11" s="1290" t="s">
        <v>804</v>
      </c>
      <c r="B11" s="1291">
        <v>2032555000</v>
      </c>
      <c r="C11" s="1292">
        <v>1487155686.49</v>
      </c>
      <c r="D11" s="1293">
        <f t="shared" si="0"/>
        <v>0.73166811549502964</v>
      </c>
      <c r="E11" s="1294"/>
    </row>
    <row r="12" spans="1:5" s="1295" customFormat="1" ht="39" customHeight="1">
      <c r="A12" s="1290" t="s">
        <v>805</v>
      </c>
      <c r="B12" s="1296">
        <v>1474260000</v>
      </c>
      <c r="C12" s="1292">
        <v>1162653809.54</v>
      </c>
      <c r="D12" s="1293">
        <f t="shared" si="0"/>
        <v>0.78863552530761194</v>
      </c>
      <c r="E12" s="1294"/>
    </row>
    <row r="13" spans="1:5" s="1295" customFormat="1" ht="39" customHeight="1">
      <c r="A13" s="1290" t="s">
        <v>806</v>
      </c>
      <c r="B13" s="1291">
        <v>1268213000</v>
      </c>
      <c r="C13" s="1292">
        <v>1018921288.29</v>
      </c>
      <c r="D13" s="1293">
        <f t="shared" si="0"/>
        <v>0.80343072361661638</v>
      </c>
      <c r="E13" s="1294"/>
    </row>
    <row r="14" spans="1:5" s="1295" customFormat="1" ht="39" customHeight="1">
      <c r="A14" s="1290" t="s">
        <v>807</v>
      </c>
      <c r="B14" s="1291">
        <v>1653032000</v>
      </c>
      <c r="C14" s="1292">
        <v>1450560799.25</v>
      </c>
      <c r="D14" s="1293">
        <f t="shared" si="0"/>
        <v>0.87751525635922356</v>
      </c>
      <c r="E14" s="1294"/>
    </row>
    <row r="15" spans="1:5" s="1295" customFormat="1" ht="39" customHeight="1">
      <c r="A15" s="1290" t="s">
        <v>808</v>
      </c>
      <c r="B15" s="1291">
        <v>466429000</v>
      </c>
      <c r="C15" s="1292">
        <v>484648151.56999999</v>
      </c>
      <c r="D15" s="1293">
        <f t="shared" si="0"/>
        <v>1.0390609322533548</v>
      </c>
      <c r="E15" s="1294"/>
    </row>
    <row r="16" spans="1:5" s="1295" customFormat="1" ht="39" customHeight="1">
      <c r="A16" s="1290" t="s">
        <v>809</v>
      </c>
      <c r="B16" s="1291">
        <v>1558027000</v>
      </c>
      <c r="C16" s="1292">
        <v>1141883415.01</v>
      </c>
      <c r="D16" s="1293">
        <f t="shared" si="0"/>
        <v>0.73290348306544106</v>
      </c>
      <c r="E16" s="1294"/>
    </row>
    <row r="17" spans="1:5" s="1295" customFormat="1" ht="39" customHeight="1">
      <c r="A17" s="1290" t="s">
        <v>810</v>
      </c>
      <c r="B17" s="1296">
        <v>2117768000</v>
      </c>
      <c r="C17" s="1292">
        <v>1583955452.4400001</v>
      </c>
      <c r="D17" s="1293">
        <f t="shared" si="0"/>
        <v>0.74793624818204829</v>
      </c>
      <c r="E17" s="1294"/>
    </row>
    <row r="18" spans="1:5" s="1295" customFormat="1" ht="39" customHeight="1">
      <c r="A18" s="1290" t="s">
        <v>811</v>
      </c>
      <c r="B18" s="1291">
        <v>1466616000</v>
      </c>
      <c r="C18" s="1292">
        <v>977336288.33000004</v>
      </c>
      <c r="D18" s="1293">
        <f t="shared" si="0"/>
        <v>0.66638867183366335</v>
      </c>
      <c r="E18" s="1294"/>
    </row>
    <row r="19" spans="1:5" s="1295" customFormat="1" ht="39" customHeight="1">
      <c r="A19" s="1290" t="s">
        <v>812</v>
      </c>
      <c r="B19" s="1296">
        <v>508145000</v>
      </c>
      <c r="C19" s="1292">
        <v>414343202.81</v>
      </c>
      <c r="D19" s="1293">
        <f t="shared" si="0"/>
        <v>0.81540348288382258</v>
      </c>
      <c r="E19" s="1294"/>
    </row>
    <row r="20" spans="1:5" s="1295" customFormat="1" ht="39" customHeight="1">
      <c r="A20" s="1290" t="s">
        <v>813</v>
      </c>
      <c r="B20" s="1296">
        <v>1448322000</v>
      </c>
      <c r="C20" s="1292">
        <v>918099298.21000004</v>
      </c>
      <c r="D20" s="1293">
        <f t="shared" si="0"/>
        <v>0.63390551148846741</v>
      </c>
      <c r="E20" s="1294"/>
    </row>
    <row r="21" spans="1:5" s="1295" customFormat="1" ht="39" customHeight="1">
      <c r="A21" s="1290" t="s">
        <v>814</v>
      </c>
      <c r="B21" s="1291">
        <v>895482000</v>
      </c>
      <c r="C21" s="1292">
        <v>626466864.54999995</v>
      </c>
      <c r="D21" s="1293">
        <f t="shared" si="0"/>
        <v>0.69958621675254218</v>
      </c>
      <c r="E21" s="1294"/>
    </row>
    <row r="22" spans="1:5" s="1295" customFormat="1" ht="39" customHeight="1">
      <c r="A22" s="1290" t="s">
        <v>815</v>
      </c>
      <c r="B22" s="1291">
        <v>1246802000</v>
      </c>
      <c r="C22" s="1292">
        <v>690001340.25</v>
      </c>
      <c r="D22" s="1293">
        <f t="shared" si="0"/>
        <v>0.55341693408416093</v>
      </c>
      <c r="E22" s="1294"/>
    </row>
    <row r="23" spans="1:5" s="1295" customFormat="1" ht="39" customHeight="1">
      <c r="A23" s="1290" t="s">
        <v>816</v>
      </c>
      <c r="B23" s="1291">
        <v>2437219000</v>
      </c>
      <c r="C23" s="1292">
        <v>1867388493.3399999</v>
      </c>
      <c r="D23" s="1293">
        <f t="shared" si="0"/>
        <v>0.76619642852776049</v>
      </c>
      <c r="E23" s="1294"/>
    </row>
    <row r="24" spans="1:5" s="1295" customFormat="1" ht="39" customHeight="1">
      <c r="A24" s="1290" t="s">
        <v>817</v>
      </c>
      <c r="B24" s="1296">
        <v>1189634000</v>
      </c>
      <c r="C24" s="1292">
        <v>731472872.51999998</v>
      </c>
      <c r="D24" s="1293">
        <f t="shared" si="0"/>
        <v>0.61487219810462712</v>
      </c>
      <c r="E24" s="1294"/>
    </row>
    <row r="25" spans="1:5" s="1295" customFormat="1" ht="39" customHeight="1">
      <c r="A25" s="1290" t="s">
        <v>818</v>
      </c>
      <c r="B25" s="1296">
        <v>1123188000</v>
      </c>
      <c r="C25" s="1292">
        <v>801542414.36000001</v>
      </c>
      <c r="D25" s="1293">
        <f t="shared" si="0"/>
        <v>0.71363156867772803</v>
      </c>
      <c r="E25" s="1294"/>
    </row>
    <row r="26" spans="1:5" s="1295" customFormat="1" ht="39" customHeight="1">
      <c r="A26" s="1290" t="s">
        <v>819</v>
      </c>
      <c r="B26" s="1296">
        <v>1525447000</v>
      </c>
      <c r="C26" s="1292">
        <v>1016649519.37</v>
      </c>
      <c r="D26" s="1293">
        <f t="shared" si="0"/>
        <v>0.66646007325721579</v>
      </c>
      <c r="E26" s="1294"/>
    </row>
    <row r="27" spans="1:5" s="1295" customFormat="1" ht="39" customHeight="1" thickBot="1">
      <c r="A27" s="1290" t="s">
        <v>820</v>
      </c>
      <c r="B27" s="1291">
        <v>849616000</v>
      </c>
      <c r="C27" s="1292">
        <v>900404713.53999996</v>
      </c>
      <c r="D27" s="1293">
        <f t="shared" si="0"/>
        <v>1.0597784334805371</v>
      </c>
      <c r="E27" s="1294"/>
    </row>
    <row r="28" spans="1:5" s="1295" customFormat="1" ht="39" customHeight="1" thickTop="1" thickBot="1">
      <c r="A28" s="1297" t="s">
        <v>821</v>
      </c>
      <c r="B28" s="1298">
        <f>SUM(B12:B27)</f>
        <v>21228200000</v>
      </c>
      <c r="C28" s="1298">
        <f>SUM(C12:C27)</f>
        <v>15786327923.380001</v>
      </c>
      <c r="D28" s="1299">
        <f t="shared" si="0"/>
        <v>0.74364891622370244</v>
      </c>
      <c r="E28" s="1294"/>
    </row>
    <row r="29" spans="1:5" s="1295" customFormat="1" ht="39" customHeight="1" thickTop="1">
      <c r="A29" s="1300" t="s">
        <v>822</v>
      </c>
      <c r="B29" s="1301">
        <v>3861157000</v>
      </c>
      <c r="C29" s="1302">
        <v>1545493528.98</v>
      </c>
      <c r="D29" s="1303">
        <f t="shared" si="0"/>
        <v>0.40026694821785286</v>
      </c>
      <c r="E29" s="1294"/>
    </row>
    <row r="30" spans="1:5" s="1295" customFormat="1" ht="39" customHeight="1">
      <c r="A30" s="1304" t="s">
        <v>823</v>
      </c>
      <c r="B30" s="1305">
        <v>336869000</v>
      </c>
      <c r="C30" s="1292">
        <v>200716805.19999999</v>
      </c>
      <c r="D30" s="1306">
        <f t="shared" si="0"/>
        <v>0.59583044210063851</v>
      </c>
      <c r="E30" s="1294"/>
    </row>
    <row r="31" spans="1:5" s="1295" customFormat="1" ht="39" customHeight="1" thickBot="1">
      <c r="A31" s="1307" t="s">
        <v>824</v>
      </c>
      <c r="B31" s="1308">
        <v>359215000</v>
      </c>
      <c r="C31" s="1309">
        <v>288463016.51999998</v>
      </c>
      <c r="D31" s="1310">
        <f t="shared" si="0"/>
        <v>0.80303722428072322</v>
      </c>
      <c r="E31" s="1294"/>
    </row>
    <row r="32" spans="1:5" s="1295" customFormat="1" ht="39" customHeight="1" thickTop="1" thickBot="1">
      <c r="A32" s="1297" t="s">
        <v>825</v>
      </c>
      <c r="B32" s="1298">
        <f>B7+B8+B9+B10+B11+B28+B31+B29+B30</f>
        <v>57794397000</v>
      </c>
      <c r="C32" s="1298">
        <f>C7+C8+C9+C10+C11+C28+C29+C31+C30</f>
        <v>37851785914.529999</v>
      </c>
      <c r="D32" s="1311">
        <f t="shared" si="0"/>
        <v>0.65493867709234854</v>
      </c>
      <c r="E32" s="1294"/>
    </row>
    <row r="33" spans="1:5" s="1295" customFormat="1" ht="39" customHeight="1" thickTop="1">
      <c r="A33" s="1312" t="s">
        <v>826</v>
      </c>
      <c r="B33" s="1313"/>
      <c r="C33" s="1314">
        <v>5185556.87</v>
      </c>
      <c r="D33" s="1315" t="s">
        <v>47</v>
      </c>
      <c r="E33" s="1294"/>
    </row>
    <row r="34" spans="1:5" s="1295" customFormat="1" ht="39" customHeight="1" thickBot="1">
      <c r="A34" s="1307" t="s">
        <v>827</v>
      </c>
      <c r="B34" s="1316"/>
      <c r="C34" s="1317">
        <v>327225.36</v>
      </c>
      <c r="D34" s="1318" t="s">
        <v>47</v>
      </c>
      <c r="E34" s="1294"/>
    </row>
    <row r="35" spans="1:5" s="1295" customFormat="1" ht="39" customHeight="1" thickTop="1" thickBot="1">
      <c r="A35" s="1319" t="s">
        <v>828</v>
      </c>
      <c r="B35" s="1320">
        <f>B33</f>
        <v>0</v>
      </c>
      <c r="C35" s="1320">
        <f>C33+C34</f>
        <v>5512782.2300000004</v>
      </c>
      <c r="D35" s="1320" t="str">
        <f>D33</f>
        <v>-</v>
      </c>
      <c r="E35" s="1294"/>
    </row>
    <row r="36" spans="1:5" s="1295" customFormat="1" ht="39" customHeight="1" thickTop="1">
      <c r="A36" s="1300" t="s">
        <v>829</v>
      </c>
      <c r="B36" s="1314">
        <v>234674000</v>
      </c>
      <c r="C36" s="1321">
        <v>46352145.920000002</v>
      </c>
      <c r="D36" s="1322">
        <f t="shared" si="0"/>
        <v>0.19751717667913787</v>
      </c>
      <c r="E36" s="1294"/>
    </row>
    <row r="37" spans="1:5" s="1295" customFormat="1" ht="39" customHeight="1">
      <c r="A37" s="1304" t="s">
        <v>830</v>
      </c>
      <c r="B37" s="1323">
        <v>376721000</v>
      </c>
      <c r="C37" s="1292">
        <v>114346511.59999999</v>
      </c>
      <c r="D37" s="1293">
        <f t="shared" si="0"/>
        <v>0.30353102587856795</v>
      </c>
      <c r="E37" s="1294"/>
    </row>
    <row r="38" spans="1:5" s="1295" customFormat="1" ht="39" customHeight="1" thickBot="1">
      <c r="A38" s="1324" t="s">
        <v>831</v>
      </c>
      <c r="B38" s="1317">
        <v>22070084000</v>
      </c>
      <c r="C38" s="1309">
        <v>14421690220.379999</v>
      </c>
      <c r="D38" s="1325">
        <f t="shared" si="0"/>
        <v>0.65344972046232352</v>
      </c>
      <c r="E38" s="1294"/>
    </row>
    <row r="39" spans="1:5" s="1330" customFormat="1" ht="39" customHeight="1" thickTop="1" thickBot="1">
      <c r="A39" s="1326" t="s">
        <v>832</v>
      </c>
      <c r="B39" s="1298">
        <f>B32+B36+B37+B38</f>
        <v>80475876000</v>
      </c>
      <c r="C39" s="1327">
        <f>C32+C36+C37+C38+C35</f>
        <v>52439687574.659996</v>
      </c>
      <c r="D39" s="1328">
        <f t="shared" si="0"/>
        <v>0.65161996589710924</v>
      </c>
      <c r="E39" s="1329"/>
    </row>
    <row r="40" spans="1:5" ht="15.75" thickTop="1">
      <c r="C40" s="1331"/>
      <c r="E40" s="1332"/>
    </row>
    <row r="41" spans="1:5" ht="15" customHeight="1">
      <c r="A41" s="1333"/>
      <c r="E41" s="1332"/>
    </row>
    <row r="42" spans="1:5" ht="24.75" customHeight="1">
      <c r="A42" s="1332"/>
      <c r="B42" s="1332"/>
      <c r="C42" s="1335"/>
    </row>
    <row r="43" spans="1:5">
      <c r="A43" s="1332"/>
      <c r="B43" s="1332"/>
    </row>
    <row r="44" spans="1:5">
      <c r="A44" s="1336"/>
      <c r="B44" s="1332"/>
    </row>
    <row r="45" spans="1:5">
      <c r="A45" s="1332"/>
      <c r="B45" s="1332"/>
    </row>
    <row r="46" spans="1:5">
      <c r="A46" s="1332"/>
      <c r="B46" s="1332"/>
    </row>
    <row r="47" spans="1:5">
      <c r="A47" s="1332"/>
      <c r="B47" s="1332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55" firstPageNumber="67" fitToHeight="2" orientation="landscape" useFirstPageNumber="1" r:id="rId1"/>
  <headerFooter alignWithMargins="0">
    <oddHeader>&amp;C&amp;14- &amp;P -</oddHeader>
  </headerFooter>
  <rowBreaks count="1" manualBreakCount="1">
    <brk id="24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70" zoomScaleNormal="70" workbookViewId="0">
      <selection activeCell="K23" sqref="K23"/>
    </sheetView>
  </sheetViews>
  <sheetFormatPr defaultRowHeight="12.75"/>
  <cols>
    <col min="1" max="1" width="9.140625" style="1161" customWidth="1"/>
    <col min="2" max="18" width="9.140625" style="1161"/>
    <col min="19" max="19" width="10.28515625" style="1161" customWidth="1"/>
    <col min="20" max="274" width="9.140625" style="1161"/>
    <col min="275" max="275" width="10.28515625" style="1161" customWidth="1"/>
    <col min="276" max="530" width="9.140625" style="1161"/>
    <col min="531" max="531" width="10.28515625" style="1161" customWidth="1"/>
    <col min="532" max="786" width="9.140625" style="1161"/>
    <col min="787" max="787" width="10.28515625" style="1161" customWidth="1"/>
    <col min="788" max="1042" width="9.140625" style="1161"/>
    <col min="1043" max="1043" width="10.28515625" style="1161" customWidth="1"/>
    <col min="1044" max="1298" width="9.140625" style="1161"/>
    <col min="1299" max="1299" width="10.28515625" style="1161" customWidth="1"/>
    <col min="1300" max="1554" width="9.140625" style="1161"/>
    <col min="1555" max="1555" width="10.28515625" style="1161" customWidth="1"/>
    <col min="1556" max="1810" width="9.140625" style="1161"/>
    <col min="1811" max="1811" width="10.28515625" style="1161" customWidth="1"/>
    <col min="1812" max="2066" width="9.140625" style="1161"/>
    <col min="2067" max="2067" width="10.28515625" style="1161" customWidth="1"/>
    <col min="2068" max="2322" width="9.140625" style="1161"/>
    <col min="2323" max="2323" width="10.28515625" style="1161" customWidth="1"/>
    <col min="2324" max="2578" width="9.140625" style="1161"/>
    <col min="2579" max="2579" width="10.28515625" style="1161" customWidth="1"/>
    <col min="2580" max="2834" width="9.140625" style="1161"/>
    <col min="2835" max="2835" width="10.28515625" style="1161" customWidth="1"/>
    <col min="2836" max="3090" width="9.140625" style="1161"/>
    <col min="3091" max="3091" width="10.28515625" style="1161" customWidth="1"/>
    <col min="3092" max="3346" width="9.140625" style="1161"/>
    <col min="3347" max="3347" width="10.28515625" style="1161" customWidth="1"/>
    <col min="3348" max="3602" width="9.140625" style="1161"/>
    <col min="3603" max="3603" width="10.28515625" style="1161" customWidth="1"/>
    <col min="3604" max="3858" width="9.140625" style="1161"/>
    <col min="3859" max="3859" width="10.28515625" style="1161" customWidth="1"/>
    <col min="3860" max="4114" width="9.140625" style="1161"/>
    <col min="4115" max="4115" width="10.28515625" style="1161" customWidth="1"/>
    <col min="4116" max="4370" width="9.140625" style="1161"/>
    <col min="4371" max="4371" width="10.28515625" style="1161" customWidth="1"/>
    <col min="4372" max="4626" width="9.140625" style="1161"/>
    <col min="4627" max="4627" width="10.28515625" style="1161" customWidth="1"/>
    <col min="4628" max="4882" width="9.140625" style="1161"/>
    <col min="4883" max="4883" width="10.28515625" style="1161" customWidth="1"/>
    <col min="4884" max="5138" width="9.140625" style="1161"/>
    <col min="5139" max="5139" width="10.28515625" style="1161" customWidth="1"/>
    <col min="5140" max="5394" width="9.140625" style="1161"/>
    <col min="5395" max="5395" width="10.28515625" style="1161" customWidth="1"/>
    <col min="5396" max="5650" width="9.140625" style="1161"/>
    <col min="5651" max="5651" width="10.28515625" style="1161" customWidth="1"/>
    <col min="5652" max="5906" width="9.140625" style="1161"/>
    <col min="5907" max="5907" width="10.28515625" style="1161" customWidth="1"/>
    <col min="5908" max="6162" width="9.140625" style="1161"/>
    <col min="6163" max="6163" width="10.28515625" style="1161" customWidth="1"/>
    <col min="6164" max="6418" width="9.140625" style="1161"/>
    <col min="6419" max="6419" width="10.28515625" style="1161" customWidth="1"/>
    <col min="6420" max="6674" width="9.140625" style="1161"/>
    <col min="6675" max="6675" width="10.28515625" style="1161" customWidth="1"/>
    <col min="6676" max="6930" width="9.140625" style="1161"/>
    <col min="6931" max="6931" width="10.28515625" style="1161" customWidth="1"/>
    <col min="6932" max="7186" width="9.140625" style="1161"/>
    <col min="7187" max="7187" width="10.28515625" style="1161" customWidth="1"/>
    <col min="7188" max="7442" width="9.140625" style="1161"/>
    <col min="7443" max="7443" width="10.28515625" style="1161" customWidth="1"/>
    <col min="7444" max="7698" width="9.140625" style="1161"/>
    <col min="7699" max="7699" width="10.28515625" style="1161" customWidth="1"/>
    <col min="7700" max="7954" width="9.140625" style="1161"/>
    <col min="7955" max="7955" width="10.28515625" style="1161" customWidth="1"/>
    <col min="7956" max="8210" width="9.140625" style="1161"/>
    <col min="8211" max="8211" width="10.28515625" style="1161" customWidth="1"/>
    <col min="8212" max="8466" width="9.140625" style="1161"/>
    <col min="8467" max="8467" width="10.28515625" style="1161" customWidth="1"/>
    <col min="8468" max="8722" width="9.140625" style="1161"/>
    <col min="8723" max="8723" width="10.28515625" style="1161" customWidth="1"/>
    <col min="8724" max="8978" width="9.140625" style="1161"/>
    <col min="8979" max="8979" width="10.28515625" style="1161" customWidth="1"/>
    <col min="8980" max="9234" width="9.140625" style="1161"/>
    <col min="9235" max="9235" width="10.28515625" style="1161" customWidth="1"/>
    <col min="9236" max="9490" width="9.140625" style="1161"/>
    <col min="9491" max="9491" width="10.28515625" style="1161" customWidth="1"/>
    <col min="9492" max="9746" width="9.140625" style="1161"/>
    <col min="9747" max="9747" width="10.28515625" style="1161" customWidth="1"/>
    <col min="9748" max="10002" width="9.140625" style="1161"/>
    <col min="10003" max="10003" width="10.28515625" style="1161" customWidth="1"/>
    <col min="10004" max="10258" width="9.140625" style="1161"/>
    <col min="10259" max="10259" width="10.28515625" style="1161" customWidth="1"/>
    <col min="10260" max="10514" width="9.140625" style="1161"/>
    <col min="10515" max="10515" width="10.28515625" style="1161" customWidth="1"/>
    <col min="10516" max="10770" width="9.140625" style="1161"/>
    <col min="10771" max="10771" width="10.28515625" style="1161" customWidth="1"/>
    <col min="10772" max="11026" width="9.140625" style="1161"/>
    <col min="11027" max="11027" width="10.28515625" style="1161" customWidth="1"/>
    <col min="11028" max="11282" width="9.140625" style="1161"/>
    <col min="11283" max="11283" width="10.28515625" style="1161" customWidth="1"/>
    <col min="11284" max="11538" width="9.140625" style="1161"/>
    <col min="11539" max="11539" width="10.28515625" style="1161" customWidth="1"/>
    <col min="11540" max="11794" width="9.140625" style="1161"/>
    <col min="11795" max="11795" width="10.28515625" style="1161" customWidth="1"/>
    <col min="11796" max="12050" width="9.140625" style="1161"/>
    <col min="12051" max="12051" width="10.28515625" style="1161" customWidth="1"/>
    <col min="12052" max="12306" width="9.140625" style="1161"/>
    <col min="12307" max="12307" width="10.28515625" style="1161" customWidth="1"/>
    <col min="12308" max="12562" width="9.140625" style="1161"/>
    <col min="12563" max="12563" width="10.28515625" style="1161" customWidth="1"/>
    <col min="12564" max="12818" width="9.140625" style="1161"/>
    <col min="12819" max="12819" width="10.28515625" style="1161" customWidth="1"/>
    <col min="12820" max="13074" width="9.140625" style="1161"/>
    <col min="13075" max="13075" width="10.28515625" style="1161" customWidth="1"/>
    <col min="13076" max="13330" width="9.140625" style="1161"/>
    <col min="13331" max="13331" width="10.28515625" style="1161" customWidth="1"/>
    <col min="13332" max="13586" width="9.140625" style="1161"/>
    <col min="13587" max="13587" width="10.28515625" style="1161" customWidth="1"/>
    <col min="13588" max="13842" width="9.140625" style="1161"/>
    <col min="13843" max="13843" width="10.28515625" style="1161" customWidth="1"/>
    <col min="13844" max="14098" width="9.140625" style="1161"/>
    <col min="14099" max="14099" width="10.28515625" style="1161" customWidth="1"/>
    <col min="14100" max="14354" width="9.140625" style="1161"/>
    <col min="14355" max="14355" width="10.28515625" style="1161" customWidth="1"/>
    <col min="14356" max="14610" width="9.140625" style="1161"/>
    <col min="14611" max="14611" width="10.28515625" style="1161" customWidth="1"/>
    <col min="14612" max="14866" width="9.140625" style="1161"/>
    <col min="14867" max="14867" width="10.28515625" style="1161" customWidth="1"/>
    <col min="14868" max="15122" width="9.140625" style="1161"/>
    <col min="15123" max="15123" width="10.28515625" style="1161" customWidth="1"/>
    <col min="15124" max="15378" width="9.140625" style="1161"/>
    <col min="15379" max="15379" width="10.28515625" style="1161" customWidth="1"/>
    <col min="15380" max="15634" width="9.140625" style="1161"/>
    <col min="15635" max="15635" width="10.28515625" style="1161" customWidth="1"/>
    <col min="15636" max="15890" width="9.140625" style="1161"/>
    <col min="15891" max="15891" width="10.28515625" style="1161" customWidth="1"/>
    <col min="15892" max="16146" width="9.140625" style="1161"/>
    <col min="16147" max="16147" width="10.28515625" style="1161" customWidth="1"/>
    <col min="16148" max="16384" width="9.140625" style="1161"/>
  </cols>
  <sheetData>
    <row r="1" spans="1:20" ht="15">
      <c r="A1" s="645" t="s">
        <v>510</v>
      </c>
      <c r="B1" s="1160"/>
      <c r="C1" s="1160"/>
      <c r="D1" s="1160"/>
      <c r="E1" s="1160"/>
      <c r="F1" s="1160"/>
      <c r="G1" s="1160"/>
      <c r="H1" s="1160"/>
      <c r="I1" s="1160"/>
      <c r="J1" s="1160"/>
      <c r="K1" s="1160"/>
      <c r="L1" s="1160"/>
      <c r="M1" s="1160"/>
      <c r="N1" s="1160"/>
      <c r="O1" s="1160"/>
      <c r="P1" s="1160"/>
      <c r="Q1" s="1160"/>
      <c r="R1" s="1160"/>
      <c r="S1" s="1160"/>
    </row>
    <row r="2" spans="1:20" ht="15">
      <c r="A2" s="645" t="s">
        <v>511</v>
      </c>
      <c r="B2" s="1160"/>
      <c r="C2" s="1160"/>
      <c r="D2" s="1160"/>
      <c r="E2" s="1160"/>
      <c r="F2" s="1160"/>
      <c r="G2" s="1160"/>
      <c r="H2" s="1160"/>
      <c r="I2" s="1160"/>
      <c r="J2" s="1160"/>
      <c r="K2" s="1160"/>
      <c r="L2" s="1160"/>
      <c r="M2" s="1160"/>
      <c r="N2" s="1160"/>
      <c r="O2" s="1160"/>
      <c r="P2" s="1160"/>
      <c r="Q2" s="1160"/>
      <c r="R2" s="1160"/>
      <c r="S2" s="1160"/>
    </row>
    <row r="3" spans="1:20" ht="15">
      <c r="A3" s="645" t="s">
        <v>512</v>
      </c>
      <c r="B3" s="1160"/>
      <c r="C3" s="1160"/>
      <c r="D3" s="1160"/>
      <c r="E3" s="1160"/>
      <c r="F3" s="1160"/>
      <c r="G3" s="1160"/>
      <c r="H3" s="1160"/>
      <c r="I3" s="1160"/>
      <c r="J3" s="1160"/>
      <c r="K3" s="1160"/>
      <c r="L3" s="1160"/>
      <c r="M3" s="1160"/>
      <c r="N3" s="1160"/>
      <c r="O3" s="1160"/>
      <c r="P3" s="1160"/>
      <c r="Q3" s="1160"/>
      <c r="R3" s="1160"/>
      <c r="S3" s="1160"/>
    </row>
    <row r="4" spans="1:20" ht="15">
      <c r="A4" s="645" t="s">
        <v>513</v>
      </c>
      <c r="B4" s="1160"/>
      <c r="C4" s="1160"/>
      <c r="D4" s="1160"/>
      <c r="E4" s="1160"/>
      <c r="F4" s="1160"/>
      <c r="G4" s="1160"/>
      <c r="H4" s="1160"/>
      <c r="I4" s="1160"/>
      <c r="J4" s="1160"/>
      <c r="K4" s="1160"/>
      <c r="L4" s="1160"/>
      <c r="M4" s="1160"/>
      <c r="N4" s="1160"/>
      <c r="O4" s="1160"/>
      <c r="P4" s="1160"/>
      <c r="Q4" s="1160"/>
      <c r="R4" s="1160"/>
      <c r="S4" s="1160"/>
    </row>
    <row r="5" spans="1:20" ht="15">
      <c r="A5" s="645"/>
      <c r="B5" s="1160"/>
      <c r="C5" s="1160"/>
      <c r="D5" s="1160"/>
      <c r="E5" s="1160"/>
      <c r="F5" s="1160"/>
      <c r="G5" s="1160"/>
      <c r="H5" s="1160"/>
      <c r="I5" s="1160"/>
      <c r="J5" s="1160"/>
      <c r="K5" s="1160"/>
      <c r="L5" s="1160"/>
      <c r="M5" s="1160"/>
      <c r="N5" s="1160"/>
      <c r="O5" s="1160"/>
      <c r="P5" s="1160"/>
      <c r="Q5" s="1160"/>
      <c r="R5" s="1160"/>
      <c r="S5" s="1160"/>
    </row>
    <row r="6" spans="1:20" ht="25.5" customHeight="1">
      <c r="A6" s="1159" t="s">
        <v>916</v>
      </c>
      <c r="B6" s="1160"/>
      <c r="C6" s="1160"/>
      <c r="D6" s="1160"/>
      <c r="E6" s="1160"/>
      <c r="F6" s="1160"/>
      <c r="G6" s="1160"/>
      <c r="H6" s="1160"/>
      <c r="I6" s="1160"/>
      <c r="J6" s="1160"/>
      <c r="K6" s="1160"/>
      <c r="L6" s="1160"/>
      <c r="M6" s="1160"/>
      <c r="N6" s="1160"/>
      <c r="O6" s="1160"/>
      <c r="P6" s="1160"/>
      <c r="Q6" s="1160"/>
      <c r="R6" s="1160"/>
      <c r="S6" s="1160"/>
    </row>
    <row r="7" spans="1:20" ht="15">
      <c r="A7" s="1031"/>
      <c r="B7" s="1160"/>
      <c r="C7" s="1160"/>
      <c r="D7" s="1160"/>
      <c r="E7" s="1160"/>
      <c r="F7" s="1160"/>
      <c r="G7" s="1160"/>
      <c r="H7" s="1160"/>
      <c r="I7" s="1160"/>
      <c r="J7" s="1160"/>
      <c r="K7" s="1160"/>
      <c r="L7" s="1160"/>
      <c r="M7" s="1160"/>
      <c r="N7" s="1160"/>
      <c r="O7" s="1160"/>
      <c r="P7" s="1160"/>
      <c r="Q7" s="1160"/>
      <c r="R7" s="1160"/>
      <c r="S7" s="1160"/>
    </row>
    <row r="8" spans="1:20" ht="15">
      <c r="A8" s="1031"/>
      <c r="B8" s="1160"/>
      <c r="C8" s="1160"/>
      <c r="D8" s="1160"/>
      <c r="E8" s="1160"/>
      <c r="F8" s="1160"/>
      <c r="G8" s="1160"/>
      <c r="H8" s="1160"/>
      <c r="I8" s="1160"/>
      <c r="J8" s="1160"/>
      <c r="K8" s="1160"/>
      <c r="L8" s="1160"/>
      <c r="M8" s="1160"/>
      <c r="N8" s="1160"/>
      <c r="O8" s="1160"/>
      <c r="P8" s="1160"/>
      <c r="Q8" s="1160"/>
      <c r="R8" s="1160"/>
      <c r="S8" s="1160"/>
    </row>
    <row r="9" spans="1:20" ht="21" customHeight="1">
      <c r="A9" s="1038"/>
      <c r="B9" s="1160"/>
      <c r="C9" s="1160"/>
      <c r="D9" s="1160"/>
      <c r="E9" s="1160"/>
      <c r="F9" s="1160"/>
      <c r="G9" s="1160"/>
      <c r="H9" s="1160"/>
      <c r="I9" s="1160"/>
      <c r="J9" s="1160"/>
      <c r="K9" s="1160"/>
      <c r="L9" s="1160"/>
      <c r="M9" s="1160"/>
      <c r="N9" s="1160"/>
      <c r="O9" s="1160"/>
      <c r="P9" s="1160"/>
      <c r="Q9" s="1160"/>
      <c r="R9" s="1160"/>
      <c r="S9" s="1160"/>
    </row>
    <row r="10" spans="1:20" ht="15">
      <c r="A10" s="1038"/>
      <c r="B10" s="1160"/>
      <c r="C10" s="1160"/>
      <c r="D10" s="1160"/>
      <c r="E10" s="1160"/>
      <c r="F10" s="1160"/>
      <c r="G10" s="1160"/>
      <c r="H10" s="1160"/>
      <c r="I10" s="1160"/>
      <c r="J10" s="1160"/>
      <c r="K10" s="1160"/>
      <c r="L10" s="1160"/>
      <c r="M10" s="1160"/>
      <c r="N10" s="1160"/>
      <c r="O10" s="1160"/>
      <c r="P10" s="1160"/>
      <c r="Q10" s="1160"/>
      <c r="R10" s="1160"/>
      <c r="S10" s="1160"/>
      <c r="T10" s="298"/>
    </row>
    <row r="11" spans="1:20" ht="21" customHeight="1">
      <c r="A11" s="1038"/>
      <c r="B11" s="1160"/>
      <c r="C11" s="1160"/>
      <c r="D11" s="1160"/>
      <c r="E11" s="1160"/>
      <c r="F11" s="1160"/>
      <c r="G11" s="1160"/>
      <c r="H11" s="1160"/>
      <c r="I11" s="1160"/>
      <c r="J11" s="1160"/>
      <c r="K11" s="1160"/>
      <c r="L11" s="1160"/>
      <c r="M11" s="1160"/>
      <c r="N11" s="1160"/>
      <c r="O11" s="1160"/>
      <c r="P11" s="1160"/>
      <c r="Q11" s="1160"/>
      <c r="R11" s="1160"/>
      <c r="S11" s="1160"/>
      <c r="T11" s="1160"/>
    </row>
    <row r="12" spans="1:20" ht="15">
      <c r="A12" s="1038"/>
      <c r="B12" s="1160"/>
      <c r="C12" s="1160"/>
      <c r="D12" s="1160"/>
      <c r="E12" s="1160"/>
      <c r="F12" s="1160"/>
      <c r="G12" s="1160"/>
      <c r="H12" s="1160"/>
      <c r="I12" s="1160"/>
      <c r="J12" s="1160"/>
      <c r="K12" s="1160"/>
      <c r="L12" s="1160"/>
      <c r="M12" s="1160"/>
      <c r="N12" s="1160"/>
      <c r="O12" s="1160"/>
      <c r="P12" s="1160"/>
      <c r="Q12" s="1160"/>
      <c r="R12" s="1160"/>
      <c r="S12" s="1160"/>
      <c r="T12" s="1160"/>
    </row>
    <row r="13" spans="1:20" ht="15">
      <c r="A13" s="1038"/>
      <c r="B13" s="1160"/>
      <c r="C13" s="1160"/>
      <c r="D13" s="1160"/>
      <c r="E13" s="1160"/>
      <c r="F13" s="1160"/>
      <c r="G13" s="1160"/>
      <c r="H13" s="1160"/>
      <c r="I13" s="1160"/>
      <c r="J13" s="1160"/>
      <c r="K13" s="1160"/>
      <c r="L13" s="1160"/>
      <c r="M13" s="1160"/>
      <c r="N13" s="1160"/>
      <c r="O13" s="1160"/>
      <c r="P13" s="1160"/>
      <c r="Q13" s="1160"/>
      <c r="R13" s="1160"/>
      <c r="S13" s="1160"/>
      <c r="T13" s="1160"/>
    </row>
    <row r="14" spans="1:20" ht="15">
      <c r="A14" s="1038"/>
      <c r="B14" s="1160"/>
      <c r="C14" s="1160"/>
      <c r="D14" s="1160"/>
      <c r="E14" s="1160"/>
      <c r="F14" s="1160"/>
      <c r="G14" s="1160"/>
      <c r="H14" s="1160"/>
      <c r="I14" s="1160"/>
      <c r="J14" s="1160"/>
      <c r="K14" s="1160"/>
      <c r="L14" s="1160"/>
      <c r="M14" s="1160"/>
      <c r="N14" s="1160"/>
      <c r="O14" s="1160"/>
      <c r="P14" s="1160"/>
      <c r="Q14" s="1160"/>
      <c r="R14" s="1160"/>
      <c r="S14" s="1160"/>
      <c r="T14" s="1160"/>
    </row>
    <row r="15" spans="1:20" ht="15">
      <c r="A15" s="1038"/>
      <c r="B15" s="1160"/>
      <c r="C15" s="1160"/>
      <c r="D15" s="1160"/>
      <c r="E15" s="1160"/>
      <c r="F15" s="1160"/>
      <c r="G15" s="1160"/>
      <c r="H15" s="1160"/>
      <c r="I15" s="1160"/>
      <c r="J15" s="1160"/>
      <c r="K15" s="1160"/>
      <c r="L15" s="1160"/>
      <c r="M15" s="1160"/>
      <c r="N15" s="1160"/>
      <c r="O15" s="1160"/>
      <c r="P15" s="1160"/>
      <c r="Q15" s="1160"/>
      <c r="R15" s="1160"/>
      <c r="S15" s="1160"/>
      <c r="T15" s="1160"/>
    </row>
    <row r="16" spans="1:20" ht="15">
      <c r="A16" s="1038"/>
      <c r="B16" s="1160"/>
      <c r="C16" s="1160"/>
      <c r="D16" s="1160"/>
      <c r="E16" s="1160"/>
      <c r="F16" s="1160"/>
      <c r="G16" s="1160"/>
      <c r="H16" s="1160"/>
      <c r="I16" s="1160"/>
      <c r="J16" s="1160"/>
      <c r="K16" s="1160"/>
      <c r="L16" s="1160"/>
      <c r="M16" s="1160"/>
      <c r="N16" s="1160"/>
      <c r="O16" s="1160"/>
      <c r="P16" s="1160"/>
      <c r="Q16" s="1160"/>
      <c r="R16" s="1160"/>
      <c r="S16" s="1160"/>
      <c r="T16" s="1160"/>
    </row>
    <row r="17" spans="1:20" ht="15">
      <c r="A17" s="1038"/>
      <c r="B17" s="1160"/>
      <c r="C17" s="1160"/>
      <c r="D17" s="1160"/>
      <c r="E17" s="1160"/>
      <c r="F17" s="1160"/>
      <c r="G17" s="1160"/>
      <c r="H17" s="1160"/>
      <c r="I17" s="1160"/>
      <c r="J17" s="1160"/>
      <c r="K17" s="1160"/>
      <c r="L17" s="1160"/>
      <c r="M17" s="1160"/>
      <c r="N17" s="1160"/>
      <c r="O17" s="1160"/>
      <c r="P17" s="1160"/>
      <c r="Q17" s="1160"/>
      <c r="R17" s="1160"/>
      <c r="S17" s="1160"/>
      <c r="T17" s="1160"/>
    </row>
    <row r="18" spans="1:20" ht="15">
      <c r="A18" s="1038"/>
      <c r="B18" s="1160"/>
      <c r="C18" s="1160"/>
      <c r="D18" s="1160"/>
      <c r="E18" s="1160"/>
      <c r="F18" s="1160"/>
      <c r="G18" s="1160"/>
      <c r="H18" s="1160"/>
      <c r="I18" s="1160"/>
      <c r="J18" s="1160"/>
      <c r="K18" s="1160"/>
      <c r="L18" s="1160"/>
      <c r="M18" s="1160"/>
      <c r="N18" s="1160"/>
      <c r="O18" s="1160"/>
      <c r="P18" s="1160"/>
      <c r="Q18" s="1160"/>
      <c r="R18" s="1160"/>
      <c r="S18" s="1160"/>
      <c r="T18" s="1160"/>
    </row>
    <row r="19" spans="1:20" ht="15">
      <c r="A19" s="1038"/>
      <c r="B19" s="1160"/>
      <c r="C19" s="1160"/>
      <c r="D19" s="1160"/>
      <c r="E19" s="1160"/>
      <c r="F19" s="1160"/>
      <c r="G19" s="1160"/>
      <c r="H19" s="1160"/>
      <c r="I19" s="1160"/>
      <c r="J19" s="1160"/>
      <c r="K19" s="1160"/>
      <c r="L19" s="1160"/>
      <c r="M19" s="1160"/>
      <c r="N19" s="1160"/>
      <c r="O19" s="1160"/>
      <c r="P19" s="1160"/>
      <c r="Q19" s="1160"/>
      <c r="R19" s="1160"/>
      <c r="S19" s="1160"/>
      <c r="T19" s="1160"/>
    </row>
    <row r="20" spans="1:20" ht="15">
      <c r="A20" s="1038"/>
      <c r="B20" s="1160"/>
      <c r="C20" s="1160"/>
      <c r="D20" s="1160"/>
      <c r="E20" s="1160"/>
      <c r="F20" s="1160"/>
      <c r="G20" s="1160"/>
      <c r="H20" s="1160"/>
      <c r="I20" s="1160"/>
      <c r="J20" s="1160"/>
      <c r="K20" s="1160"/>
      <c r="L20" s="1160"/>
      <c r="M20" s="1160"/>
      <c r="N20" s="1160"/>
      <c r="O20" s="1160"/>
      <c r="P20" s="1160"/>
      <c r="Q20" s="1160"/>
      <c r="R20" s="1160"/>
      <c r="S20" s="1160"/>
      <c r="T20" s="1160"/>
    </row>
    <row r="21" spans="1:20" ht="15">
      <c r="A21" s="1038"/>
      <c r="B21" s="1160"/>
      <c r="C21" s="1160"/>
      <c r="D21" s="1160"/>
      <c r="E21" s="1160"/>
      <c r="F21" s="1160"/>
      <c r="G21" s="1160"/>
      <c r="H21" s="1160"/>
      <c r="I21" s="1160"/>
      <c r="J21" s="1160"/>
      <c r="K21" s="1160"/>
      <c r="L21" s="1160"/>
      <c r="M21" s="1160"/>
      <c r="N21" s="1160"/>
      <c r="O21" s="1160"/>
      <c r="P21" s="1160"/>
      <c r="Q21" s="1160"/>
      <c r="R21" s="1160"/>
      <c r="S21" s="1160"/>
      <c r="T21" s="1160"/>
    </row>
    <row r="22" spans="1:20" ht="15">
      <c r="A22" s="1038"/>
      <c r="B22" s="1160"/>
      <c r="C22" s="1160"/>
      <c r="D22" s="1160"/>
      <c r="E22" s="1160"/>
      <c r="F22" s="1160"/>
      <c r="G22" s="1160"/>
      <c r="H22" s="1160"/>
      <c r="I22" s="1160"/>
      <c r="J22" s="1160"/>
      <c r="K22" s="1160"/>
      <c r="L22" s="1160"/>
      <c r="M22" s="1160"/>
      <c r="N22" s="1160"/>
      <c r="O22" s="1160"/>
      <c r="P22" s="1160"/>
      <c r="Q22" s="1160"/>
      <c r="R22" s="1160"/>
      <c r="S22" s="1160"/>
      <c r="T22" s="1162"/>
    </row>
    <row r="23" spans="1:20" ht="15">
      <c r="A23" s="1038"/>
      <c r="B23" s="1160"/>
      <c r="C23" s="1160"/>
      <c r="D23" s="1160"/>
      <c r="E23" s="1160"/>
      <c r="F23" s="1160"/>
      <c r="G23" s="1160"/>
      <c r="H23" s="1160"/>
      <c r="I23" s="1160"/>
      <c r="J23" s="1160"/>
      <c r="K23" s="1160"/>
      <c r="L23" s="1160"/>
      <c r="M23" s="1160"/>
      <c r="N23" s="1160"/>
      <c r="O23" s="1160"/>
      <c r="P23" s="1160"/>
      <c r="Q23" s="1160"/>
      <c r="R23" s="1160"/>
      <c r="S23" s="1160"/>
      <c r="T23" s="1162"/>
    </row>
    <row r="24" spans="1:20" ht="15" hidden="1">
      <c r="A24" s="1038"/>
      <c r="B24" s="1160"/>
      <c r="C24" s="1160"/>
      <c r="D24" s="1160"/>
      <c r="E24" s="1160"/>
      <c r="F24" s="1160"/>
      <c r="G24" s="1160"/>
      <c r="H24" s="1160"/>
      <c r="I24" s="1160"/>
      <c r="J24" s="1160"/>
      <c r="K24" s="1160"/>
      <c r="L24" s="1160"/>
      <c r="M24" s="1160"/>
      <c r="N24" s="1160"/>
      <c r="O24" s="1160"/>
      <c r="P24" s="1160"/>
      <c r="Q24" s="1160"/>
      <c r="R24" s="1160"/>
      <c r="S24" s="1160"/>
      <c r="T24" s="1162"/>
    </row>
    <row r="25" spans="1:20" ht="15" hidden="1">
      <c r="A25" s="1038"/>
      <c r="B25" s="1160"/>
      <c r="C25" s="1160"/>
      <c r="D25" s="1160"/>
      <c r="E25" s="1160"/>
      <c r="F25" s="1160"/>
      <c r="G25" s="1160"/>
      <c r="H25" s="1160"/>
      <c r="I25" s="1160"/>
      <c r="J25" s="1160"/>
      <c r="K25" s="1160"/>
      <c r="L25" s="1160"/>
      <c r="M25" s="1160"/>
      <c r="N25" s="1160"/>
      <c r="O25" s="1160"/>
      <c r="P25" s="1160"/>
      <c r="Q25" s="1160"/>
      <c r="R25" s="1160"/>
      <c r="S25" s="1160"/>
      <c r="T25" s="1162"/>
    </row>
    <row r="26" spans="1:20">
      <c r="A26" s="1160"/>
      <c r="B26" s="1160"/>
      <c r="C26" s="1160"/>
      <c r="D26" s="1160"/>
      <c r="E26" s="1160"/>
      <c r="F26" s="1160"/>
      <c r="G26" s="1160"/>
      <c r="H26" s="1160"/>
      <c r="I26" s="1160"/>
      <c r="J26" s="1160"/>
      <c r="K26" s="1160"/>
      <c r="L26" s="1160"/>
      <c r="M26" s="1160"/>
      <c r="N26" s="1160"/>
      <c r="O26" s="1160"/>
      <c r="P26" s="1160"/>
      <c r="Q26" s="1160"/>
      <c r="R26" s="1160"/>
      <c r="S26" s="1160"/>
      <c r="T26" s="1162"/>
    </row>
    <row r="27" spans="1:20" ht="15">
      <c r="A27" s="646"/>
      <c r="B27" s="1160"/>
      <c r="C27" s="1160"/>
      <c r="D27" s="1160"/>
      <c r="E27" s="1160"/>
      <c r="F27" s="1160"/>
      <c r="G27" s="1160"/>
      <c r="H27" s="1160"/>
      <c r="I27" s="1160"/>
      <c r="J27" s="1160"/>
      <c r="K27" s="1160"/>
      <c r="L27" s="1160"/>
      <c r="M27" s="1160"/>
      <c r="N27" s="1160"/>
      <c r="O27" s="1160"/>
      <c r="P27" s="1160"/>
      <c r="Q27" s="1160"/>
      <c r="R27" s="1160"/>
      <c r="S27" s="1160"/>
      <c r="T27" s="1162"/>
    </row>
    <row r="28" spans="1:20" ht="15">
      <c r="A28" s="1038"/>
      <c r="B28" s="1160"/>
      <c r="C28" s="1160"/>
      <c r="D28" s="1160"/>
      <c r="E28" s="1160"/>
      <c r="F28" s="1160"/>
      <c r="G28" s="1160"/>
      <c r="H28" s="1160"/>
      <c r="I28" s="1160"/>
      <c r="J28" s="1160"/>
      <c r="K28" s="1160"/>
      <c r="L28" s="1160"/>
      <c r="M28" s="1160"/>
      <c r="N28" s="1160"/>
      <c r="O28" s="1160"/>
      <c r="P28" s="1160"/>
      <c r="Q28" s="1160"/>
      <c r="R28" s="1160"/>
      <c r="S28" s="1160"/>
      <c r="T28" s="1162"/>
    </row>
    <row r="29" spans="1:20">
      <c r="A29" s="1160"/>
      <c r="B29" s="1160"/>
      <c r="C29" s="1160"/>
      <c r="D29" s="1160"/>
      <c r="E29" s="1160"/>
      <c r="F29" s="1160"/>
      <c r="G29" s="1160"/>
      <c r="H29" s="1160"/>
      <c r="I29" s="1160"/>
      <c r="J29" s="1160"/>
      <c r="K29" s="1160"/>
      <c r="L29" s="1160"/>
      <c r="M29" s="1160"/>
      <c r="N29" s="1160"/>
      <c r="O29" s="1160"/>
      <c r="P29" s="1160"/>
      <c r="Q29" s="1160"/>
      <c r="R29" s="1160"/>
      <c r="S29" s="1160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R279"/>
  <sheetViews>
    <sheetView zoomScale="60" zoomScaleNormal="60" zoomScaleSheetLayoutView="30" zoomScalePageLayoutView="40" workbookViewId="0">
      <selection activeCell="K23" sqref="K23"/>
    </sheetView>
  </sheetViews>
  <sheetFormatPr defaultColWidth="9.28515625" defaultRowHeight="37.5" customHeight="1"/>
  <cols>
    <col min="1" max="1" width="11.28515625" style="1434" customWidth="1"/>
    <col min="2" max="2" width="9.5703125" style="1434" customWidth="1"/>
    <col min="3" max="3" width="48.42578125" style="1435" customWidth="1"/>
    <col min="4" max="4" width="81.7109375" style="1436" customWidth="1"/>
    <col min="5" max="5" width="22.7109375" style="1437" customWidth="1"/>
    <col min="6" max="6" width="22" style="1437" customWidth="1"/>
    <col min="7" max="8" width="22.7109375" style="1437" customWidth="1"/>
    <col min="9" max="9" width="22" style="1430" customWidth="1"/>
    <col min="10" max="10" width="23.28515625" style="1431" customWidth="1"/>
    <col min="11" max="11" width="17.5703125" style="1346" bestFit="1" customWidth="1"/>
    <col min="12" max="12" width="16.5703125" style="1346" customWidth="1"/>
    <col min="13" max="14" width="9.28515625" style="1346" customWidth="1"/>
    <col min="15" max="256" width="9.28515625" style="1346"/>
    <col min="257" max="257" width="11.28515625" style="1346" customWidth="1"/>
    <col min="258" max="258" width="9.5703125" style="1346" customWidth="1"/>
    <col min="259" max="259" width="48.42578125" style="1346" customWidth="1"/>
    <col min="260" max="260" width="81.7109375" style="1346" customWidth="1"/>
    <col min="261" max="261" width="22.7109375" style="1346" customWidth="1"/>
    <col min="262" max="262" width="22" style="1346" customWidth="1"/>
    <col min="263" max="264" width="22.7109375" style="1346" customWidth="1"/>
    <col min="265" max="265" width="22" style="1346" customWidth="1"/>
    <col min="266" max="266" width="23.28515625" style="1346" customWidth="1"/>
    <col min="267" max="267" width="17.5703125" style="1346" bestFit="1" customWidth="1"/>
    <col min="268" max="268" width="16.5703125" style="1346" customWidth="1"/>
    <col min="269" max="270" width="9.28515625" style="1346" customWidth="1"/>
    <col min="271" max="512" width="9.28515625" style="1346"/>
    <col min="513" max="513" width="11.28515625" style="1346" customWidth="1"/>
    <col min="514" max="514" width="9.5703125" style="1346" customWidth="1"/>
    <col min="515" max="515" width="48.42578125" style="1346" customWidth="1"/>
    <col min="516" max="516" width="81.7109375" style="1346" customWidth="1"/>
    <col min="517" max="517" width="22.7109375" style="1346" customWidth="1"/>
    <col min="518" max="518" width="22" style="1346" customWidth="1"/>
    <col min="519" max="520" width="22.7109375" style="1346" customWidth="1"/>
    <col min="521" max="521" width="22" style="1346" customWidth="1"/>
    <col min="522" max="522" width="23.28515625" style="1346" customWidth="1"/>
    <col min="523" max="523" width="17.5703125" style="1346" bestFit="1" customWidth="1"/>
    <col min="524" max="524" width="16.5703125" style="1346" customWidth="1"/>
    <col min="525" max="526" width="9.28515625" style="1346" customWidth="1"/>
    <col min="527" max="768" width="9.28515625" style="1346"/>
    <col min="769" max="769" width="11.28515625" style="1346" customWidth="1"/>
    <col min="770" max="770" width="9.5703125" style="1346" customWidth="1"/>
    <col min="771" max="771" width="48.42578125" style="1346" customWidth="1"/>
    <col min="772" max="772" width="81.7109375" style="1346" customWidth="1"/>
    <col min="773" max="773" width="22.7109375" style="1346" customWidth="1"/>
    <col min="774" max="774" width="22" style="1346" customWidth="1"/>
    <col min="775" max="776" width="22.7109375" style="1346" customWidth="1"/>
    <col min="777" max="777" width="22" style="1346" customWidth="1"/>
    <col min="778" max="778" width="23.28515625" style="1346" customWidth="1"/>
    <col min="779" max="779" width="17.5703125" style="1346" bestFit="1" customWidth="1"/>
    <col min="780" max="780" width="16.5703125" style="1346" customWidth="1"/>
    <col min="781" max="782" width="9.28515625" style="1346" customWidth="1"/>
    <col min="783" max="1024" width="9.28515625" style="1346"/>
    <col min="1025" max="1025" width="11.28515625" style="1346" customWidth="1"/>
    <col min="1026" max="1026" width="9.5703125" style="1346" customWidth="1"/>
    <col min="1027" max="1027" width="48.42578125" style="1346" customWidth="1"/>
    <col min="1028" max="1028" width="81.7109375" style="1346" customWidth="1"/>
    <col min="1029" max="1029" width="22.7109375" style="1346" customWidth="1"/>
    <col min="1030" max="1030" width="22" style="1346" customWidth="1"/>
    <col min="1031" max="1032" width="22.7109375" style="1346" customWidth="1"/>
    <col min="1033" max="1033" width="22" style="1346" customWidth="1"/>
    <col min="1034" max="1034" width="23.28515625" style="1346" customWidth="1"/>
    <col min="1035" max="1035" width="17.5703125" style="1346" bestFit="1" customWidth="1"/>
    <col min="1036" max="1036" width="16.5703125" style="1346" customWidth="1"/>
    <col min="1037" max="1038" width="9.28515625" style="1346" customWidth="1"/>
    <col min="1039" max="1280" width="9.28515625" style="1346"/>
    <col min="1281" max="1281" width="11.28515625" style="1346" customWidth="1"/>
    <col min="1282" max="1282" width="9.5703125" style="1346" customWidth="1"/>
    <col min="1283" max="1283" width="48.42578125" style="1346" customWidth="1"/>
    <col min="1284" max="1284" width="81.7109375" style="1346" customWidth="1"/>
    <col min="1285" max="1285" width="22.7109375" style="1346" customWidth="1"/>
    <col min="1286" max="1286" width="22" style="1346" customWidth="1"/>
    <col min="1287" max="1288" width="22.7109375" style="1346" customWidth="1"/>
    <col min="1289" max="1289" width="22" style="1346" customWidth="1"/>
    <col min="1290" max="1290" width="23.28515625" style="1346" customWidth="1"/>
    <col min="1291" max="1291" width="17.5703125" style="1346" bestFit="1" customWidth="1"/>
    <col min="1292" max="1292" width="16.5703125" style="1346" customWidth="1"/>
    <col min="1293" max="1294" width="9.28515625" style="1346" customWidth="1"/>
    <col min="1295" max="1536" width="9.28515625" style="1346"/>
    <col min="1537" max="1537" width="11.28515625" style="1346" customWidth="1"/>
    <col min="1538" max="1538" width="9.5703125" style="1346" customWidth="1"/>
    <col min="1539" max="1539" width="48.42578125" style="1346" customWidth="1"/>
    <col min="1540" max="1540" width="81.7109375" style="1346" customWidth="1"/>
    <col min="1541" max="1541" width="22.7109375" style="1346" customWidth="1"/>
    <col min="1542" max="1542" width="22" style="1346" customWidth="1"/>
    <col min="1543" max="1544" width="22.7109375" style="1346" customWidth="1"/>
    <col min="1545" max="1545" width="22" style="1346" customWidth="1"/>
    <col min="1546" max="1546" width="23.28515625" style="1346" customWidth="1"/>
    <col min="1547" max="1547" width="17.5703125" style="1346" bestFit="1" customWidth="1"/>
    <col min="1548" max="1548" width="16.5703125" style="1346" customWidth="1"/>
    <col min="1549" max="1550" width="9.28515625" style="1346" customWidth="1"/>
    <col min="1551" max="1792" width="9.28515625" style="1346"/>
    <col min="1793" max="1793" width="11.28515625" style="1346" customWidth="1"/>
    <col min="1794" max="1794" width="9.5703125" style="1346" customWidth="1"/>
    <col min="1795" max="1795" width="48.42578125" style="1346" customWidth="1"/>
    <col min="1796" max="1796" width="81.7109375" style="1346" customWidth="1"/>
    <col min="1797" max="1797" width="22.7109375" style="1346" customWidth="1"/>
    <col min="1798" max="1798" width="22" style="1346" customWidth="1"/>
    <col min="1799" max="1800" width="22.7109375" style="1346" customWidth="1"/>
    <col min="1801" max="1801" width="22" style="1346" customWidth="1"/>
    <col min="1802" max="1802" width="23.28515625" style="1346" customWidth="1"/>
    <col min="1803" max="1803" width="17.5703125" style="1346" bestFit="1" customWidth="1"/>
    <col min="1804" max="1804" width="16.5703125" style="1346" customWidth="1"/>
    <col min="1805" max="1806" width="9.28515625" style="1346" customWidth="1"/>
    <col min="1807" max="2048" width="9.28515625" style="1346"/>
    <col min="2049" max="2049" width="11.28515625" style="1346" customWidth="1"/>
    <col min="2050" max="2050" width="9.5703125" style="1346" customWidth="1"/>
    <col min="2051" max="2051" width="48.42578125" style="1346" customWidth="1"/>
    <col min="2052" max="2052" width="81.7109375" style="1346" customWidth="1"/>
    <col min="2053" max="2053" width="22.7109375" style="1346" customWidth="1"/>
    <col min="2054" max="2054" width="22" style="1346" customWidth="1"/>
    <col min="2055" max="2056" width="22.7109375" style="1346" customWidth="1"/>
    <col min="2057" max="2057" width="22" style="1346" customWidth="1"/>
    <col min="2058" max="2058" width="23.28515625" style="1346" customWidth="1"/>
    <col min="2059" max="2059" width="17.5703125" style="1346" bestFit="1" customWidth="1"/>
    <col min="2060" max="2060" width="16.5703125" style="1346" customWidth="1"/>
    <col min="2061" max="2062" width="9.28515625" style="1346" customWidth="1"/>
    <col min="2063" max="2304" width="9.28515625" style="1346"/>
    <col min="2305" max="2305" width="11.28515625" style="1346" customWidth="1"/>
    <col min="2306" max="2306" width="9.5703125" style="1346" customWidth="1"/>
    <col min="2307" max="2307" width="48.42578125" style="1346" customWidth="1"/>
    <col min="2308" max="2308" width="81.7109375" style="1346" customWidth="1"/>
    <col min="2309" max="2309" width="22.7109375" style="1346" customWidth="1"/>
    <col min="2310" max="2310" width="22" style="1346" customWidth="1"/>
    <col min="2311" max="2312" width="22.7109375" style="1346" customWidth="1"/>
    <col min="2313" max="2313" width="22" style="1346" customWidth="1"/>
    <col min="2314" max="2314" width="23.28515625" style="1346" customWidth="1"/>
    <col min="2315" max="2315" width="17.5703125" style="1346" bestFit="1" customWidth="1"/>
    <col min="2316" max="2316" width="16.5703125" style="1346" customWidth="1"/>
    <col min="2317" max="2318" width="9.28515625" style="1346" customWidth="1"/>
    <col min="2319" max="2560" width="9.28515625" style="1346"/>
    <col min="2561" max="2561" width="11.28515625" style="1346" customWidth="1"/>
    <col min="2562" max="2562" width="9.5703125" style="1346" customWidth="1"/>
    <col min="2563" max="2563" width="48.42578125" style="1346" customWidth="1"/>
    <col min="2564" max="2564" width="81.7109375" style="1346" customWidth="1"/>
    <col min="2565" max="2565" width="22.7109375" style="1346" customWidth="1"/>
    <col min="2566" max="2566" width="22" style="1346" customWidth="1"/>
    <col min="2567" max="2568" width="22.7109375" style="1346" customWidth="1"/>
    <col min="2569" max="2569" width="22" style="1346" customWidth="1"/>
    <col min="2570" max="2570" width="23.28515625" style="1346" customWidth="1"/>
    <col min="2571" max="2571" width="17.5703125" style="1346" bestFit="1" customWidth="1"/>
    <col min="2572" max="2572" width="16.5703125" style="1346" customWidth="1"/>
    <col min="2573" max="2574" width="9.28515625" style="1346" customWidth="1"/>
    <col min="2575" max="2816" width="9.28515625" style="1346"/>
    <col min="2817" max="2817" width="11.28515625" style="1346" customWidth="1"/>
    <col min="2818" max="2818" width="9.5703125" style="1346" customWidth="1"/>
    <col min="2819" max="2819" width="48.42578125" style="1346" customWidth="1"/>
    <col min="2820" max="2820" width="81.7109375" style="1346" customWidth="1"/>
    <col min="2821" max="2821" width="22.7109375" style="1346" customWidth="1"/>
    <col min="2822" max="2822" width="22" style="1346" customWidth="1"/>
    <col min="2823" max="2824" width="22.7109375" style="1346" customWidth="1"/>
    <col min="2825" max="2825" width="22" style="1346" customWidth="1"/>
    <col min="2826" max="2826" width="23.28515625" style="1346" customWidth="1"/>
    <col min="2827" max="2827" width="17.5703125" style="1346" bestFit="1" customWidth="1"/>
    <col min="2828" max="2828" width="16.5703125" style="1346" customWidth="1"/>
    <col min="2829" max="2830" width="9.28515625" style="1346" customWidth="1"/>
    <col min="2831" max="3072" width="9.28515625" style="1346"/>
    <col min="3073" max="3073" width="11.28515625" style="1346" customWidth="1"/>
    <col min="3074" max="3074" width="9.5703125" style="1346" customWidth="1"/>
    <col min="3075" max="3075" width="48.42578125" style="1346" customWidth="1"/>
    <col min="3076" max="3076" width="81.7109375" style="1346" customWidth="1"/>
    <col min="3077" max="3077" width="22.7109375" style="1346" customWidth="1"/>
    <col min="3078" max="3078" width="22" style="1346" customWidth="1"/>
    <col min="3079" max="3080" width="22.7109375" style="1346" customWidth="1"/>
    <col min="3081" max="3081" width="22" style="1346" customWidth="1"/>
    <col min="3082" max="3082" width="23.28515625" style="1346" customWidth="1"/>
    <col min="3083" max="3083" width="17.5703125" style="1346" bestFit="1" customWidth="1"/>
    <col min="3084" max="3084" width="16.5703125" style="1346" customWidth="1"/>
    <col min="3085" max="3086" width="9.28515625" style="1346" customWidth="1"/>
    <col min="3087" max="3328" width="9.28515625" style="1346"/>
    <col min="3329" max="3329" width="11.28515625" style="1346" customWidth="1"/>
    <col min="3330" max="3330" width="9.5703125" style="1346" customWidth="1"/>
    <col min="3331" max="3331" width="48.42578125" style="1346" customWidth="1"/>
    <col min="3332" max="3332" width="81.7109375" style="1346" customWidth="1"/>
    <col min="3333" max="3333" width="22.7109375" style="1346" customWidth="1"/>
    <col min="3334" max="3334" width="22" style="1346" customWidth="1"/>
    <col min="3335" max="3336" width="22.7109375" style="1346" customWidth="1"/>
    <col min="3337" max="3337" width="22" style="1346" customWidth="1"/>
    <col min="3338" max="3338" width="23.28515625" style="1346" customWidth="1"/>
    <col min="3339" max="3339" width="17.5703125" style="1346" bestFit="1" customWidth="1"/>
    <col min="3340" max="3340" width="16.5703125" style="1346" customWidth="1"/>
    <col min="3341" max="3342" width="9.28515625" style="1346" customWidth="1"/>
    <col min="3343" max="3584" width="9.28515625" style="1346"/>
    <col min="3585" max="3585" width="11.28515625" style="1346" customWidth="1"/>
    <col min="3586" max="3586" width="9.5703125" style="1346" customWidth="1"/>
    <col min="3587" max="3587" width="48.42578125" style="1346" customWidth="1"/>
    <col min="3588" max="3588" width="81.7109375" style="1346" customWidth="1"/>
    <col min="3589" max="3589" width="22.7109375" style="1346" customWidth="1"/>
    <col min="3590" max="3590" width="22" style="1346" customWidth="1"/>
    <col min="3591" max="3592" width="22.7109375" style="1346" customWidth="1"/>
    <col min="3593" max="3593" width="22" style="1346" customWidth="1"/>
    <col min="3594" max="3594" width="23.28515625" style="1346" customWidth="1"/>
    <col min="3595" max="3595" width="17.5703125" style="1346" bestFit="1" customWidth="1"/>
    <col min="3596" max="3596" width="16.5703125" style="1346" customWidth="1"/>
    <col min="3597" max="3598" width="9.28515625" style="1346" customWidth="1"/>
    <col min="3599" max="3840" width="9.28515625" style="1346"/>
    <col min="3841" max="3841" width="11.28515625" style="1346" customWidth="1"/>
    <col min="3842" max="3842" width="9.5703125" style="1346" customWidth="1"/>
    <col min="3843" max="3843" width="48.42578125" style="1346" customWidth="1"/>
    <col min="3844" max="3844" width="81.7109375" style="1346" customWidth="1"/>
    <col min="3845" max="3845" width="22.7109375" style="1346" customWidth="1"/>
    <col min="3846" max="3846" width="22" style="1346" customWidth="1"/>
    <col min="3847" max="3848" width="22.7109375" style="1346" customWidth="1"/>
    <col min="3849" max="3849" width="22" style="1346" customWidth="1"/>
    <col min="3850" max="3850" width="23.28515625" style="1346" customWidth="1"/>
    <col min="3851" max="3851" width="17.5703125" style="1346" bestFit="1" customWidth="1"/>
    <col min="3852" max="3852" width="16.5703125" style="1346" customWidth="1"/>
    <col min="3853" max="3854" width="9.28515625" style="1346" customWidth="1"/>
    <col min="3855" max="4096" width="9.28515625" style="1346"/>
    <col min="4097" max="4097" width="11.28515625" style="1346" customWidth="1"/>
    <col min="4098" max="4098" width="9.5703125" style="1346" customWidth="1"/>
    <col min="4099" max="4099" width="48.42578125" style="1346" customWidth="1"/>
    <col min="4100" max="4100" width="81.7109375" style="1346" customWidth="1"/>
    <col min="4101" max="4101" width="22.7109375" style="1346" customWidth="1"/>
    <col min="4102" max="4102" width="22" style="1346" customWidth="1"/>
    <col min="4103" max="4104" width="22.7109375" style="1346" customWidth="1"/>
    <col min="4105" max="4105" width="22" style="1346" customWidth="1"/>
    <col min="4106" max="4106" width="23.28515625" style="1346" customWidth="1"/>
    <col min="4107" max="4107" width="17.5703125" style="1346" bestFit="1" customWidth="1"/>
    <col min="4108" max="4108" width="16.5703125" style="1346" customWidth="1"/>
    <col min="4109" max="4110" width="9.28515625" style="1346" customWidth="1"/>
    <col min="4111" max="4352" width="9.28515625" style="1346"/>
    <col min="4353" max="4353" width="11.28515625" style="1346" customWidth="1"/>
    <col min="4354" max="4354" width="9.5703125" style="1346" customWidth="1"/>
    <col min="4355" max="4355" width="48.42578125" style="1346" customWidth="1"/>
    <col min="4356" max="4356" width="81.7109375" style="1346" customWidth="1"/>
    <col min="4357" max="4357" width="22.7109375" style="1346" customWidth="1"/>
    <col min="4358" max="4358" width="22" style="1346" customWidth="1"/>
    <col min="4359" max="4360" width="22.7109375" style="1346" customWidth="1"/>
    <col min="4361" max="4361" width="22" style="1346" customWidth="1"/>
    <col min="4362" max="4362" width="23.28515625" style="1346" customWidth="1"/>
    <col min="4363" max="4363" width="17.5703125" style="1346" bestFit="1" customWidth="1"/>
    <col min="4364" max="4364" width="16.5703125" style="1346" customWidth="1"/>
    <col min="4365" max="4366" width="9.28515625" style="1346" customWidth="1"/>
    <col min="4367" max="4608" width="9.28515625" style="1346"/>
    <col min="4609" max="4609" width="11.28515625" style="1346" customWidth="1"/>
    <col min="4610" max="4610" width="9.5703125" style="1346" customWidth="1"/>
    <col min="4611" max="4611" width="48.42578125" style="1346" customWidth="1"/>
    <col min="4612" max="4612" width="81.7109375" style="1346" customWidth="1"/>
    <col min="4613" max="4613" width="22.7109375" style="1346" customWidth="1"/>
    <col min="4614" max="4614" width="22" style="1346" customWidth="1"/>
    <col min="4615" max="4616" width="22.7109375" style="1346" customWidth="1"/>
    <col min="4617" max="4617" width="22" style="1346" customWidth="1"/>
    <col min="4618" max="4618" width="23.28515625" style="1346" customWidth="1"/>
    <col min="4619" max="4619" width="17.5703125" style="1346" bestFit="1" customWidth="1"/>
    <col min="4620" max="4620" width="16.5703125" style="1346" customWidth="1"/>
    <col min="4621" max="4622" width="9.28515625" style="1346" customWidth="1"/>
    <col min="4623" max="4864" width="9.28515625" style="1346"/>
    <col min="4865" max="4865" width="11.28515625" style="1346" customWidth="1"/>
    <col min="4866" max="4866" width="9.5703125" style="1346" customWidth="1"/>
    <col min="4867" max="4867" width="48.42578125" style="1346" customWidth="1"/>
    <col min="4868" max="4868" width="81.7109375" style="1346" customWidth="1"/>
    <col min="4869" max="4869" width="22.7109375" style="1346" customWidth="1"/>
    <col min="4870" max="4870" width="22" style="1346" customWidth="1"/>
    <col min="4871" max="4872" width="22.7109375" style="1346" customWidth="1"/>
    <col min="4873" max="4873" width="22" style="1346" customWidth="1"/>
    <col min="4874" max="4874" width="23.28515625" style="1346" customWidth="1"/>
    <col min="4875" max="4875" width="17.5703125" style="1346" bestFit="1" customWidth="1"/>
    <col min="4876" max="4876" width="16.5703125" style="1346" customWidth="1"/>
    <col min="4877" max="4878" width="9.28515625" style="1346" customWidth="1"/>
    <col min="4879" max="5120" width="9.28515625" style="1346"/>
    <col min="5121" max="5121" width="11.28515625" style="1346" customWidth="1"/>
    <col min="5122" max="5122" width="9.5703125" style="1346" customWidth="1"/>
    <col min="5123" max="5123" width="48.42578125" style="1346" customWidth="1"/>
    <col min="5124" max="5124" width="81.7109375" style="1346" customWidth="1"/>
    <col min="5125" max="5125" width="22.7109375" style="1346" customWidth="1"/>
    <col min="5126" max="5126" width="22" style="1346" customWidth="1"/>
    <col min="5127" max="5128" width="22.7109375" style="1346" customWidth="1"/>
    <col min="5129" max="5129" width="22" style="1346" customWidth="1"/>
    <col min="5130" max="5130" width="23.28515625" style="1346" customWidth="1"/>
    <col min="5131" max="5131" width="17.5703125" style="1346" bestFit="1" customWidth="1"/>
    <col min="5132" max="5132" width="16.5703125" style="1346" customWidth="1"/>
    <col min="5133" max="5134" width="9.28515625" style="1346" customWidth="1"/>
    <col min="5135" max="5376" width="9.28515625" style="1346"/>
    <col min="5377" max="5377" width="11.28515625" style="1346" customWidth="1"/>
    <col min="5378" max="5378" width="9.5703125" style="1346" customWidth="1"/>
    <col min="5379" max="5379" width="48.42578125" style="1346" customWidth="1"/>
    <col min="5380" max="5380" width="81.7109375" style="1346" customWidth="1"/>
    <col min="5381" max="5381" width="22.7109375" style="1346" customWidth="1"/>
    <col min="5382" max="5382" width="22" style="1346" customWidth="1"/>
    <col min="5383" max="5384" width="22.7109375" style="1346" customWidth="1"/>
    <col min="5385" max="5385" width="22" style="1346" customWidth="1"/>
    <col min="5386" max="5386" width="23.28515625" style="1346" customWidth="1"/>
    <col min="5387" max="5387" width="17.5703125" style="1346" bestFit="1" customWidth="1"/>
    <col min="5388" max="5388" width="16.5703125" style="1346" customWidth="1"/>
    <col min="5389" max="5390" width="9.28515625" style="1346" customWidth="1"/>
    <col min="5391" max="5632" width="9.28515625" style="1346"/>
    <col min="5633" max="5633" width="11.28515625" style="1346" customWidth="1"/>
    <col min="5634" max="5634" width="9.5703125" style="1346" customWidth="1"/>
    <col min="5635" max="5635" width="48.42578125" style="1346" customWidth="1"/>
    <col min="5636" max="5636" width="81.7109375" style="1346" customWidth="1"/>
    <col min="5637" max="5637" width="22.7109375" style="1346" customWidth="1"/>
    <col min="5638" max="5638" width="22" style="1346" customWidth="1"/>
    <col min="5639" max="5640" width="22.7109375" style="1346" customWidth="1"/>
    <col min="5641" max="5641" width="22" style="1346" customWidth="1"/>
    <col min="5642" max="5642" width="23.28515625" style="1346" customWidth="1"/>
    <col min="5643" max="5643" width="17.5703125" style="1346" bestFit="1" customWidth="1"/>
    <col min="5644" max="5644" width="16.5703125" style="1346" customWidth="1"/>
    <col min="5645" max="5646" width="9.28515625" style="1346" customWidth="1"/>
    <col min="5647" max="5888" width="9.28515625" style="1346"/>
    <col min="5889" max="5889" width="11.28515625" style="1346" customWidth="1"/>
    <col min="5890" max="5890" width="9.5703125" style="1346" customWidth="1"/>
    <col min="5891" max="5891" width="48.42578125" style="1346" customWidth="1"/>
    <col min="5892" max="5892" width="81.7109375" style="1346" customWidth="1"/>
    <col min="5893" max="5893" width="22.7109375" style="1346" customWidth="1"/>
    <col min="5894" max="5894" width="22" style="1346" customWidth="1"/>
    <col min="5895" max="5896" width="22.7109375" style="1346" customWidth="1"/>
    <col min="5897" max="5897" width="22" style="1346" customWidth="1"/>
    <col min="5898" max="5898" width="23.28515625" style="1346" customWidth="1"/>
    <col min="5899" max="5899" width="17.5703125" style="1346" bestFit="1" customWidth="1"/>
    <col min="5900" max="5900" width="16.5703125" style="1346" customWidth="1"/>
    <col min="5901" max="5902" width="9.28515625" style="1346" customWidth="1"/>
    <col min="5903" max="6144" width="9.28515625" style="1346"/>
    <col min="6145" max="6145" width="11.28515625" style="1346" customWidth="1"/>
    <col min="6146" max="6146" width="9.5703125" style="1346" customWidth="1"/>
    <col min="6147" max="6147" width="48.42578125" style="1346" customWidth="1"/>
    <col min="6148" max="6148" width="81.7109375" style="1346" customWidth="1"/>
    <col min="6149" max="6149" width="22.7109375" style="1346" customWidth="1"/>
    <col min="6150" max="6150" width="22" style="1346" customWidth="1"/>
    <col min="6151" max="6152" width="22.7109375" style="1346" customWidth="1"/>
    <col min="6153" max="6153" width="22" style="1346" customWidth="1"/>
    <col min="6154" max="6154" width="23.28515625" style="1346" customWidth="1"/>
    <col min="6155" max="6155" width="17.5703125" style="1346" bestFit="1" customWidth="1"/>
    <col min="6156" max="6156" width="16.5703125" style="1346" customWidth="1"/>
    <col min="6157" max="6158" width="9.28515625" style="1346" customWidth="1"/>
    <col min="6159" max="6400" width="9.28515625" style="1346"/>
    <col min="6401" max="6401" width="11.28515625" style="1346" customWidth="1"/>
    <col min="6402" max="6402" width="9.5703125" style="1346" customWidth="1"/>
    <col min="6403" max="6403" width="48.42578125" style="1346" customWidth="1"/>
    <col min="6404" max="6404" width="81.7109375" style="1346" customWidth="1"/>
    <col min="6405" max="6405" width="22.7109375" style="1346" customWidth="1"/>
    <col min="6406" max="6406" width="22" style="1346" customWidth="1"/>
    <col min="6407" max="6408" width="22.7109375" style="1346" customWidth="1"/>
    <col min="6409" max="6409" width="22" style="1346" customWidth="1"/>
    <col min="6410" max="6410" width="23.28515625" style="1346" customWidth="1"/>
    <col min="6411" max="6411" width="17.5703125" style="1346" bestFit="1" customWidth="1"/>
    <col min="6412" max="6412" width="16.5703125" style="1346" customWidth="1"/>
    <col min="6413" max="6414" width="9.28515625" style="1346" customWidth="1"/>
    <col min="6415" max="6656" width="9.28515625" style="1346"/>
    <col min="6657" max="6657" width="11.28515625" style="1346" customWidth="1"/>
    <col min="6658" max="6658" width="9.5703125" style="1346" customWidth="1"/>
    <col min="6659" max="6659" width="48.42578125" style="1346" customWidth="1"/>
    <col min="6660" max="6660" width="81.7109375" style="1346" customWidth="1"/>
    <col min="6661" max="6661" width="22.7109375" style="1346" customWidth="1"/>
    <col min="6662" max="6662" width="22" style="1346" customWidth="1"/>
    <col min="6663" max="6664" width="22.7109375" style="1346" customWidth="1"/>
    <col min="6665" max="6665" width="22" style="1346" customWidth="1"/>
    <col min="6666" max="6666" width="23.28515625" style="1346" customWidth="1"/>
    <col min="6667" max="6667" width="17.5703125" style="1346" bestFit="1" customWidth="1"/>
    <col min="6668" max="6668" width="16.5703125" style="1346" customWidth="1"/>
    <col min="6669" max="6670" width="9.28515625" style="1346" customWidth="1"/>
    <col min="6671" max="6912" width="9.28515625" style="1346"/>
    <col min="6913" max="6913" width="11.28515625" style="1346" customWidth="1"/>
    <col min="6914" max="6914" width="9.5703125" style="1346" customWidth="1"/>
    <col min="6915" max="6915" width="48.42578125" style="1346" customWidth="1"/>
    <col min="6916" max="6916" width="81.7109375" style="1346" customWidth="1"/>
    <col min="6917" max="6917" width="22.7109375" style="1346" customWidth="1"/>
    <col min="6918" max="6918" width="22" style="1346" customWidth="1"/>
    <col min="6919" max="6920" width="22.7109375" style="1346" customWidth="1"/>
    <col min="6921" max="6921" width="22" style="1346" customWidth="1"/>
    <col min="6922" max="6922" width="23.28515625" style="1346" customWidth="1"/>
    <col min="6923" max="6923" width="17.5703125" style="1346" bestFit="1" customWidth="1"/>
    <col min="6924" max="6924" width="16.5703125" style="1346" customWidth="1"/>
    <col min="6925" max="6926" width="9.28515625" style="1346" customWidth="1"/>
    <col min="6927" max="7168" width="9.28515625" style="1346"/>
    <col min="7169" max="7169" width="11.28515625" style="1346" customWidth="1"/>
    <col min="7170" max="7170" width="9.5703125" style="1346" customWidth="1"/>
    <col min="7171" max="7171" width="48.42578125" style="1346" customWidth="1"/>
    <col min="7172" max="7172" width="81.7109375" style="1346" customWidth="1"/>
    <col min="7173" max="7173" width="22.7109375" style="1346" customWidth="1"/>
    <col min="7174" max="7174" width="22" style="1346" customWidth="1"/>
    <col min="7175" max="7176" width="22.7109375" style="1346" customWidth="1"/>
    <col min="7177" max="7177" width="22" style="1346" customWidth="1"/>
    <col min="7178" max="7178" width="23.28515625" style="1346" customWidth="1"/>
    <col min="7179" max="7179" width="17.5703125" style="1346" bestFit="1" customWidth="1"/>
    <col min="7180" max="7180" width="16.5703125" style="1346" customWidth="1"/>
    <col min="7181" max="7182" width="9.28515625" style="1346" customWidth="1"/>
    <col min="7183" max="7424" width="9.28515625" style="1346"/>
    <col min="7425" max="7425" width="11.28515625" style="1346" customWidth="1"/>
    <col min="7426" max="7426" width="9.5703125" style="1346" customWidth="1"/>
    <col min="7427" max="7427" width="48.42578125" style="1346" customWidth="1"/>
    <col min="7428" max="7428" width="81.7109375" style="1346" customWidth="1"/>
    <col min="7429" max="7429" width="22.7109375" style="1346" customWidth="1"/>
    <col min="7430" max="7430" width="22" style="1346" customWidth="1"/>
    <col min="7431" max="7432" width="22.7109375" style="1346" customWidth="1"/>
    <col min="7433" max="7433" width="22" style="1346" customWidth="1"/>
    <col min="7434" max="7434" width="23.28515625" style="1346" customWidth="1"/>
    <col min="7435" max="7435" width="17.5703125" style="1346" bestFit="1" customWidth="1"/>
    <col min="7436" max="7436" width="16.5703125" style="1346" customWidth="1"/>
    <col min="7437" max="7438" width="9.28515625" style="1346" customWidth="1"/>
    <col min="7439" max="7680" width="9.28515625" style="1346"/>
    <col min="7681" max="7681" width="11.28515625" style="1346" customWidth="1"/>
    <col min="7682" max="7682" width="9.5703125" style="1346" customWidth="1"/>
    <col min="7683" max="7683" width="48.42578125" style="1346" customWidth="1"/>
    <col min="7684" max="7684" width="81.7109375" style="1346" customWidth="1"/>
    <col min="7685" max="7685" width="22.7109375" style="1346" customWidth="1"/>
    <col min="7686" max="7686" width="22" style="1346" customWidth="1"/>
    <col min="7687" max="7688" width="22.7109375" style="1346" customWidth="1"/>
    <col min="7689" max="7689" width="22" style="1346" customWidth="1"/>
    <col min="7690" max="7690" width="23.28515625" style="1346" customWidth="1"/>
    <col min="7691" max="7691" width="17.5703125" style="1346" bestFit="1" customWidth="1"/>
    <col min="7692" max="7692" width="16.5703125" style="1346" customWidth="1"/>
    <col min="7693" max="7694" width="9.28515625" style="1346" customWidth="1"/>
    <col min="7695" max="7936" width="9.28515625" style="1346"/>
    <col min="7937" max="7937" width="11.28515625" style="1346" customWidth="1"/>
    <col min="7938" max="7938" width="9.5703125" style="1346" customWidth="1"/>
    <col min="7939" max="7939" width="48.42578125" style="1346" customWidth="1"/>
    <col min="7940" max="7940" width="81.7109375" style="1346" customWidth="1"/>
    <col min="7941" max="7941" width="22.7109375" style="1346" customWidth="1"/>
    <col min="7942" max="7942" width="22" style="1346" customWidth="1"/>
    <col min="7943" max="7944" width="22.7109375" style="1346" customWidth="1"/>
    <col min="7945" max="7945" width="22" style="1346" customWidth="1"/>
    <col min="7946" max="7946" width="23.28515625" style="1346" customWidth="1"/>
    <col min="7947" max="7947" width="17.5703125" style="1346" bestFit="1" customWidth="1"/>
    <col min="7948" max="7948" width="16.5703125" style="1346" customWidth="1"/>
    <col min="7949" max="7950" width="9.28515625" style="1346" customWidth="1"/>
    <col min="7951" max="8192" width="9.28515625" style="1346"/>
    <col min="8193" max="8193" width="11.28515625" style="1346" customWidth="1"/>
    <col min="8194" max="8194" width="9.5703125" style="1346" customWidth="1"/>
    <col min="8195" max="8195" width="48.42578125" style="1346" customWidth="1"/>
    <col min="8196" max="8196" width="81.7109375" style="1346" customWidth="1"/>
    <col min="8197" max="8197" width="22.7109375" style="1346" customWidth="1"/>
    <col min="8198" max="8198" width="22" style="1346" customWidth="1"/>
    <col min="8199" max="8200" width="22.7109375" style="1346" customWidth="1"/>
    <col min="8201" max="8201" width="22" style="1346" customWidth="1"/>
    <col min="8202" max="8202" width="23.28515625" style="1346" customWidth="1"/>
    <col min="8203" max="8203" width="17.5703125" style="1346" bestFit="1" customWidth="1"/>
    <col min="8204" max="8204" width="16.5703125" style="1346" customWidth="1"/>
    <col min="8205" max="8206" width="9.28515625" style="1346" customWidth="1"/>
    <col min="8207" max="8448" width="9.28515625" style="1346"/>
    <col min="8449" max="8449" width="11.28515625" style="1346" customWidth="1"/>
    <col min="8450" max="8450" width="9.5703125" style="1346" customWidth="1"/>
    <col min="8451" max="8451" width="48.42578125" style="1346" customWidth="1"/>
    <col min="8452" max="8452" width="81.7109375" style="1346" customWidth="1"/>
    <col min="8453" max="8453" width="22.7109375" style="1346" customWidth="1"/>
    <col min="8454" max="8454" width="22" style="1346" customWidth="1"/>
    <col min="8455" max="8456" width="22.7109375" style="1346" customWidth="1"/>
    <col min="8457" max="8457" width="22" style="1346" customWidth="1"/>
    <col min="8458" max="8458" width="23.28515625" style="1346" customWidth="1"/>
    <col min="8459" max="8459" width="17.5703125" style="1346" bestFit="1" customWidth="1"/>
    <col min="8460" max="8460" width="16.5703125" style="1346" customWidth="1"/>
    <col min="8461" max="8462" width="9.28515625" style="1346" customWidth="1"/>
    <col min="8463" max="8704" width="9.28515625" style="1346"/>
    <col min="8705" max="8705" width="11.28515625" style="1346" customWidth="1"/>
    <col min="8706" max="8706" width="9.5703125" style="1346" customWidth="1"/>
    <col min="8707" max="8707" width="48.42578125" style="1346" customWidth="1"/>
    <col min="8708" max="8708" width="81.7109375" style="1346" customWidth="1"/>
    <col min="8709" max="8709" width="22.7109375" style="1346" customWidth="1"/>
    <col min="8710" max="8710" width="22" style="1346" customWidth="1"/>
    <col min="8711" max="8712" width="22.7109375" style="1346" customWidth="1"/>
    <col min="8713" max="8713" width="22" style="1346" customWidth="1"/>
    <col min="8714" max="8714" width="23.28515625" style="1346" customWidth="1"/>
    <col min="8715" max="8715" width="17.5703125" style="1346" bestFit="1" customWidth="1"/>
    <col min="8716" max="8716" width="16.5703125" style="1346" customWidth="1"/>
    <col min="8717" max="8718" width="9.28515625" style="1346" customWidth="1"/>
    <col min="8719" max="8960" width="9.28515625" style="1346"/>
    <col min="8961" max="8961" width="11.28515625" style="1346" customWidth="1"/>
    <col min="8962" max="8962" width="9.5703125" style="1346" customWidth="1"/>
    <col min="8963" max="8963" width="48.42578125" style="1346" customWidth="1"/>
    <col min="8964" max="8964" width="81.7109375" style="1346" customWidth="1"/>
    <col min="8965" max="8965" width="22.7109375" style="1346" customWidth="1"/>
    <col min="8966" max="8966" width="22" style="1346" customWidth="1"/>
    <col min="8967" max="8968" width="22.7109375" style="1346" customWidth="1"/>
    <col min="8969" max="8969" width="22" style="1346" customWidth="1"/>
    <col min="8970" max="8970" width="23.28515625" style="1346" customWidth="1"/>
    <col min="8971" max="8971" width="17.5703125" style="1346" bestFit="1" customWidth="1"/>
    <col min="8972" max="8972" width="16.5703125" style="1346" customWidth="1"/>
    <col min="8973" max="8974" width="9.28515625" style="1346" customWidth="1"/>
    <col min="8975" max="9216" width="9.28515625" style="1346"/>
    <col min="9217" max="9217" width="11.28515625" style="1346" customWidth="1"/>
    <col min="9218" max="9218" width="9.5703125" style="1346" customWidth="1"/>
    <col min="9219" max="9219" width="48.42578125" style="1346" customWidth="1"/>
    <col min="9220" max="9220" width="81.7109375" style="1346" customWidth="1"/>
    <col min="9221" max="9221" width="22.7109375" style="1346" customWidth="1"/>
    <col min="9222" max="9222" width="22" style="1346" customWidth="1"/>
    <col min="9223" max="9224" width="22.7109375" style="1346" customWidth="1"/>
    <col min="9225" max="9225" width="22" style="1346" customWidth="1"/>
    <col min="9226" max="9226" width="23.28515625" style="1346" customWidth="1"/>
    <col min="9227" max="9227" width="17.5703125" style="1346" bestFit="1" customWidth="1"/>
    <col min="9228" max="9228" width="16.5703125" style="1346" customWidth="1"/>
    <col min="9229" max="9230" width="9.28515625" style="1346" customWidth="1"/>
    <col min="9231" max="9472" width="9.28515625" style="1346"/>
    <col min="9473" max="9473" width="11.28515625" style="1346" customWidth="1"/>
    <col min="9474" max="9474" width="9.5703125" style="1346" customWidth="1"/>
    <col min="9475" max="9475" width="48.42578125" style="1346" customWidth="1"/>
    <col min="9476" max="9476" width="81.7109375" style="1346" customWidth="1"/>
    <col min="9477" max="9477" width="22.7109375" style="1346" customWidth="1"/>
    <col min="9478" max="9478" width="22" style="1346" customWidth="1"/>
    <col min="9479" max="9480" width="22.7109375" style="1346" customWidth="1"/>
    <col min="9481" max="9481" width="22" style="1346" customWidth="1"/>
    <col min="9482" max="9482" width="23.28515625" style="1346" customWidth="1"/>
    <col min="9483" max="9483" width="17.5703125" style="1346" bestFit="1" customWidth="1"/>
    <col min="9484" max="9484" width="16.5703125" style="1346" customWidth="1"/>
    <col min="9485" max="9486" width="9.28515625" style="1346" customWidth="1"/>
    <col min="9487" max="9728" width="9.28515625" style="1346"/>
    <col min="9729" max="9729" width="11.28515625" style="1346" customWidth="1"/>
    <col min="9730" max="9730" width="9.5703125" style="1346" customWidth="1"/>
    <col min="9731" max="9731" width="48.42578125" style="1346" customWidth="1"/>
    <col min="9732" max="9732" width="81.7109375" style="1346" customWidth="1"/>
    <col min="9733" max="9733" width="22.7109375" style="1346" customWidth="1"/>
    <col min="9734" max="9734" width="22" style="1346" customWidth="1"/>
    <col min="9735" max="9736" width="22.7109375" style="1346" customWidth="1"/>
    <col min="9737" max="9737" width="22" style="1346" customWidth="1"/>
    <col min="9738" max="9738" width="23.28515625" style="1346" customWidth="1"/>
    <col min="9739" max="9739" width="17.5703125" style="1346" bestFit="1" customWidth="1"/>
    <col min="9740" max="9740" width="16.5703125" style="1346" customWidth="1"/>
    <col min="9741" max="9742" width="9.28515625" style="1346" customWidth="1"/>
    <col min="9743" max="9984" width="9.28515625" style="1346"/>
    <col min="9985" max="9985" width="11.28515625" style="1346" customWidth="1"/>
    <col min="9986" max="9986" width="9.5703125" style="1346" customWidth="1"/>
    <col min="9987" max="9987" width="48.42578125" style="1346" customWidth="1"/>
    <col min="9988" max="9988" width="81.7109375" style="1346" customWidth="1"/>
    <col min="9989" max="9989" width="22.7109375" style="1346" customWidth="1"/>
    <col min="9990" max="9990" width="22" style="1346" customWidth="1"/>
    <col min="9991" max="9992" width="22.7109375" style="1346" customWidth="1"/>
    <col min="9993" max="9993" width="22" style="1346" customWidth="1"/>
    <col min="9994" max="9994" width="23.28515625" style="1346" customWidth="1"/>
    <col min="9995" max="9995" width="17.5703125" style="1346" bestFit="1" customWidth="1"/>
    <col min="9996" max="9996" width="16.5703125" style="1346" customWidth="1"/>
    <col min="9997" max="9998" width="9.28515625" style="1346" customWidth="1"/>
    <col min="9999" max="10240" width="9.28515625" style="1346"/>
    <col min="10241" max="10241" width="11.28515625" style="1346" customWidth="1"/>
    <col min="10242" max="10242" width="9.5703125" style="1346" customWidth="1"/>
    <col min="10243" max="10243" width="48.42578125" style="1346" customWidth="1"/>
    <col min="10244" max="10244" width="81.7109375" style="1346" customWidth="1"/>
    <col min="10245" max="10245" width="22.7109375" style="1346" customWidth="1"/>
    <col min="10246" max="10246" width="22" style="1346" customWidth="1"/>
    <col min="10247" max="10248" width="22.7109375" style="1346" customWidth="1"/>
    <col min="10249" max="10249" width="22" style="1346" customWidth="1"/>
    <col min="10250" max="10250" width="23.28515625" style="1346" customWidth="1"/>
    <col min="10251" max="10251" width="17.5703125" style="1346" bestFit="1" customWidth="1"/>
    <col min="10252" max="10252" width="16.5703125" style="1346" customWidth="1"/>
    <col min="10253" max="10254" width="9.28515625" style="1346" customWidth="1"/>
    <col min="10255" max="10496" width="9.28515625" style="1346"/>
    <col min="10497" max="10497" width="11.28515625" style="1346" customWidth="1"/>
    <col min="10498" max="10498" width="9.5703125" style="1346" customWidth="1"/>
    <col min="10499" max="10499" width="48.42578125" style="1346" customWidth="1"/>
    <col min="10500" max="10500" width="81.7109375" style="1346" customWidth="1"/>
    <col min="10501" max="10501" width="22.7109375" style="1346" customWidth="1"/>
    <col min="10502" max="10502" width="22" style="1346" customWidth="1"/>
    <col min="10503" max="10504" width="22.7109375" style="1346" customWidth="1"/>
    <col min="10505" max="10505" width="22" style="1346" customWidth="1"/>
    <col min="10506" max="10506" width="23.28515625" style="1346" customWidth="1"/>
    <col min="10507" max="10507" width="17.5703125" style="1346" bestFit="1" customWidth="1"/>
    <col min="10508" max="10508" width="16.5703125" style="1346" customWidth="1"/>
    <col min="10509" max="10510" width="9.28515625" style="1346" customWidth="1"/>
    <col min="10511" max="10752" width="9.28515625" style="1346"/>
    <col min="10753" max="10753" width="11.28515625" style="1346" customWidth="1"/>
    <col min="10754" max="10754" width="9.5703125" style="1346" customWidth="1"/>
    <col min="10755" max="10755" width="48.42578125" style="1346" customWidth="1"/>
    <col min="10756" max="10756" width="81.7109375" style="1346" customWidth="1"/>
    <col min="10757" max="10757" width="22.7109375" style="1346" customWidth="1"/>
    <col min="10758" max="10758" width="22" style="1346" customWidth="1"/>
    <col min="10759" max="10760" width="22.7109375" style="1346" customWidth="1"/>
    <col min="10761" max="10761" width="22" style="1346" customWidth="1"/>
    <col min="10762" max="10762" width="23.28515625" style="1346" customWidth="1"/>
    <col min="10763" max="10763" width="17.5703125" style="1346" bestFit="1" customWidth="1"/>
    <col min="10764" max="10764" width="16.5703125" style="1346" customWidth="1"/>
    <col min="10765" max="10766" width="9.28515625" style="1346" customWidth="1"/>
    <col min="10767" max="11008" width="9.28515625" style="1346"/>
    <col min="11009" max="11009" width="11.28515625" style="1346" customWidth="1"/>
    <col min="11010" max="11010" width="9.5703125" style="1346" customWidth="1"/>
    <col min="11011" max="11011" width="48.42578125" style="1346" customWidth="1"/>
    <col min="11012" max="11012" width="81.7109375" style="1346" customWidth="1"/>
    <col min="11013" max="11013" width="22.7109375" style="1346" customWidth="1"/>
    <col min="11014" max="11014" width="22" style="1346" customWidth="1"/>
    <col min="11015" max="11016" width="22.7109375" style="1346" customWidth="1"/>
    <col min="11017" max="11017" width="22" style="1346" customWidth="1"/>
    <col min="11018" max="11018" width="23.28515625" style="1346" customWidth="1"/>
    <col min="11019" max="11019" width="17.5703125" style="1346" bestFit="1" customWidth="1"/>
    <col min="11020" max="11020" width="16.5703125" style="1346" customWidth="1"/>
    <col min="11021" max="11022" width="9.28515625" style="1346" customWidth="1"/>
    <col min="11023" max="11264" width="9.28515625" style="1346"/>
    <col min="11265" max="11265" width="11.28515625" style="1346" customWidth="1"/>
    <col min="11266" max="11266" width="9.5703125" style="1346" customWidth="1"/>
    <col min="11267" max="11267" width="48.42578125" style="1346" customWidth="1"/>
    <col min="11268" max="11268" width="81.7109375" style="1346" customWidth="1"/>
    <col min="11269" max="11269" width="22.7109375" style="1346" customWidth="1"/>
    <col min="11270" max="11270" width="22" style="1346" customWidth="1"/>
    <col min="11271" max="11272" width="22.7109375" style="1346" customWidth="1"/>
    <col min="11273" max="11273" width="22" style="1346" customWidth="1"/>
    <col min="11274" max="11274" width="23.28515625" style="1346" customWidth="1"/>
    <col min="11275" max="11275" width="17.5703125" style="1346" bestFit="1" customWidth="1"/>
    <col min="11276" max="11276" width="16.5703125" style="1346" customWidth="1"/>
    <col min="11277" max="11278" width="9.28515625" style="1346" customWidth="1"/>
    <col min="11279" max="11520" width="9.28515625" style="1346"/>
    <col min="11521" max="11521" width="11.28515625" style="1346" customWidth="1"/>
    <col min="11522" max="11522" width="9.5703125" style="1346" customWidth="1"/>
    <col min="11523" max="11523" width="48.42578125" style="1346" customWidth="1"/>
    <col min="11524" max="11524" width="81.7109375" style="1346" customWidth="1"/>
    <col min="11525" max="11525" width="22.7109375" style="1346" customWidth="1"/>
    <col min="11526" max="11526" width="22" style="1346" customWidth="1"/>
    <col min="11527" max="11528" width="22.7109375" style="1346" customWidth="1"/>
    <col min="11529" max="11529" width="22" style="1346" customWidth="1"/>
    <col min="11530" max="11530" width="23.28515625" style="1346" customWidth="1"/>
    <col min="11531" max="11531" width="17.5703125" style="1346" bestFit="1" customWidth="1"/>
    <col min="11532" max="11532" width="16.5703125" style="1346" customWidth="1"/>
    <col min="11533" max="11534" width="9.28515625" style="1346" customWidth="1"/>
    <col min="11535" max="11776" width="9.28515625" style="1346"/>
    <col min="11777" max="11777" width="11.28515625" style="1346" customWidth="1"/>
    <col min="11778" max="11778" width="9.5703125" style="1346" customWidth="1"/>
    <col min="11779" max="11779" width="48.42578125" style="1346" customWidth="1"/>
    <col min="11780" max="11780" width="81.7109375" style="1346" customWidth="1"/>
    <col min="11781" max="11781" width="22.7109375" style="1346" customWidth="1"/>
    <col min="11782" max="11782" width="22" style="1346" customWidth="1"/>
    <col min="11783" max="11784" width="22.7109375" style="1346" customWidth="1"/>
    <col min="11785" max="11785" width="22" style="1346" customWidth="1"/>
    <col min="11786" max="11786" width="23.28515625" style="1346" customWidth="1"/>
    <col min="11787" max="11787" width="17.5703125" style="1346" bestFit="1" customWidth="1"/>
    <col min="11788" max="11788" width="16.5703125" style="1346" customWidth="1"/>
    <col min="11789" max="11790" width="9.28515625" style="1346" customWidth="1"/>
    <col min="11791" max="12032" width="9.28515625" style="1346"/>
    <col min="12033" max="12033" width="11.28515625" style="1346" customWidth="1"/>
    <col min="12034" max="12034" width="9.5703125" style="1346" customWidth="1"/>
    <col min="12035" max="12035" width="48.42578125" style="1346" customWidth="1"/>
    <col min="12036" max="12036" width="81.7109375" style="1346" customWidth="1"/>
    <col min="12037" max="12037" width="22.7109375" style="1346" customWidth="1"/>
    <col min="12038" max="12038" width="22" style="1346" customWidth="1"/>
    <col min="12039" max="12040" width="22.7109375" style="1346" customWidth="1"/>
    <col min="12041" max="12041" width="22" style="1346" customWidth="1"/>
    <col min="12042" max="12042" width="23.28515625" style="1346" customWidth="1"/>
    <col min="12043" max="12043" width="17.5703125" style="1346" bestFit="1" customWidth="1"/>
    <col min="12044" max="12044" width="16.5703125" style="1346" customWidth="1"/>
    <col min="12045" max="12046" width="9.28515625" style="1346" customWidth="1"/>
    <col min="12047" max="12288" width="9.28515625" style="1346"/>
    <col min="12289" max="12289" width="11.28515625" style="1346" customWidth="1"/>
    <col min="12290" max="12290" width="9.5703125" style="1346" customWidth="1"/>
    <col min="12291" max="12291" width="48.42578125" style="1346" customWidth="1"/>
    <col min="12292" max="12292" width="81.7109375" style="1346" customWidth="1"/>
    <col min="12293" max="12293" width="22.7109375" style="1346" customWidth="1"/>
    <col min="12294" max="12294" width="22" style="1346" customWidth="1"/>
    <col min="12295" max="12296" width="22.7109375" style="1346" customWidth="1"/>
    <col min="12297" max="12297" width="22" style="1346" customWidth="1"/>
    <col min="12298" max="12298" width="23.28515625" style="1346" customWidth="1"/>
    <col min="12299" max="12299" width="17.5703125" style="1346" bestFit="1" customWidth="1"/>
    <col min="12300" max="12300" width="16.5703125" style="1346" customWidth="1"/>
    <col min="12301" max="12302" width="9.28515625" style="1346" customWidth="1"/>
    <col min="12303" max="12544" width="9.28515625" style="1346"/>
    <col min="12545" max="12545" width="11.28515625" style="1346" customWidth="1"/>
    <col min="12546" max="12546" width="9.5703125" style="1346" customWidth="1"/>
    <col min="12547" max="12547" width="48.42578125" style="1346" customWidth="1"/>
    <col min="12548" max="12548" width="81.7109375" style="1346" customWidth="1"/>
    <col min="12549" max="12549" width="22.7109375" style="1346" customWidth="1"/>
    <col min="12550" max="12550" width="22" style="1346" customWidth="1"/>
    <col min="12551" max="12552" width="22.7109375" style="1346" customWidth="1"/>
    <col min="12553" max="12553" width="22" style="1346" customWidth="1"/>
    <col min="12554" max="12554" width="23.28515625" style="1346" customWidth="1"/>
    <col min="12555" max="12555" width="17.5703125" style="1346" bestFit="1" customWidth="1"/>
    <col min="12556" max="12556" width="16.5703125" style="1346" customWidth="1"/>
    <col min="12557" max="12558" width="9.28515625" style="1346" customWidth="1"/>
    <col min="12559" max="12800" width="9.28515625" style="1346"/>
    <col min="12801" max="12801" width="11.28515625" style="1346" customWidth="1"/>
    <col min="12802" max="12802" width="9.5703125" style="1346" customWidth="1"/>
    <col min="12803" max="12803" width="48.42578125" style="1346" customWidth="1"/>
    <col min="12804" max="12804" width="81.7109375" style="1346" customWidth="1"/>
    <col min="12805" max="12805" width="22.7109375" style="1346" customWidth="1"/>
    <col min="12806" max="12806" width="22" style="1346" customWidth="1"/>
    <col min="12807" max="12808" width="22.7109375" style="1346" customWidth="1"/>
    <col min="12809" max="12809" width="22" style="1346" customWidth="1"/>
    <col min="12810" max="12810" width="23.28515625" style="1346" customWidth="1"/>
    <col min="12811" max="12811" width="17.5703125" style="1346" bestFit="1" customWidth="1"/>
    <col min="12812" max="12812" width="16.5703125" style="1346" customWidth="1"/>
    <col min="12813" max="12814" width="9.28515625" style="1346" customWidth="1"/>
    <col min="12815" max="13056" width="9.28515625" style="1346"/>
    <col min="13057" max="13057" width="11.28515625" style="1346" customWidth="1"/>
    <col min="13058" max="13058" width="9.5703125" style="1346" customWidth="1"/>
    <col min="13059" max="13059" width="48.42578125" style="1346" customWidth="1"/>
    <col min="13060" max="13060" width="81.7109375" style="1346" customWidth="1"/>
    <col min="13061" max="13061" width="22.7109375" style="1346" customWidth="1"/>
    <col min="13062" max="13062" width="22" style="1346" customWidth="1"/>
    <col min="13063" max="13064" width="22.7109375" style="1346" customWidth="1"/>
    <col min="13065" max="13065" width="22" style="1346" customWidth="1"/>
    <col min="13066" max="13066" width="23.28515625" style="1346" customWidth="1"/>
    <col min="13067" max="13067" width="17.5703125" style="1346" bestFit="1" customWidth="1"/>
    <col min="13068" max="13068" width="16.5703125" style="1346" customWidth="1"/>
    <col min="13069" max="13070" width="9.28515625" style="1346" customWidth="1"/>
    <col min="13071" max="13312" width="9.28515625" style="1346"/>
    <col min="13313" max="13313" width="11.28515625" style="1346" customWidth="1"/>
    <col min="13314" max="13314" width="9.5703125" style="1346" customWidth="1"/>
    <col min="13315" max="13315" width="48.42578125" style="1346" customWidth="1"/>
    <col min="13316" max="13316" width="81.7109375" style="1346" customWidth="1"/>
    <col min="13317" max="13317" width="22.7109375" style="1346" customWidth="1"/>
    <col min="13318" max="13318" width="22" style="1346" customWidth="1"/>
    <col min="13319" max="13320" width="22.7109375" style="1346" customWidth="1"/>
    <col min="13321" max="13321" width="22" style="1346" customWidth="1"/>
    <col min="13322" max="13322" width="23.28515625" style="1346" customWidth="1"/>
    <col min="13323" max="13323" width="17.5703125" style="1346" bestFit="1" customWidth="1"/>
    <col min="13324" max="13324" width="16.5703125" style="1346" customWidth="1"/>
    <col min="13325" max="13326" width="9.28515625" style="1346" customWidth="1"/>
    <col min="13327" max="13568" width="9.28515625" style="1346"/>
    <col min="13569" max="13569" width="11.28515625" style="1346" customWidth="1"/>
    <col min="13570" max="13570" width="9.5703125" style="1346" customWidth="1"/>
    <col min="13571" max="13571" width="48.42578125" style="1346" customWidth="1"/>
    <col min="13572" max="13572" width="81.7109375" style="1346" customWidth="1"/>
    <col min="13573" max="13573" width="22.7109375" style="1346" customWidth="1"/>
    <col min="13574" max="13574" width="22" style="1346" customWidth="1"/>
    <col min="13575" max="13576" width="22.7109375" style="1346" customWidth="1"/>
    <col min="13577" max="13577" width="22" style="1346" customWidth="1"/>
    <col min="13578" max="13578" width="23.28515625" style="1346" customWidth="1"/>
    <col min="13579" max="13579" width="17.5703125" style="1346" bestFit="1" customWidth="1"/>
    <col min="13580" max="13580" width="16.5703125" style="1346" customWidth="1"/>
    <col min="13581" max="13582" width="9.28515625" style="1346" customWidth="1"/>
    <col min="13583" max="13824" width="9.28515625" style="1346"/>
    <col min="13825" max="13825" width="11.28515625" style="1346" customWidth="1"/>
    <col min="13826" max="13826" width="9.5703125" style="1346" customWidth="1"/>
    <col min="13827" max="13827" width="48.42578125" style="1346" customWidth="1"/>
    <col min="13828" max="13828" width="81.7109375" style="1346" customWidth="1"/>
    <col min="13829" max="13829" width="22.7109375" style="1346" customWidth="1"/>
    <col min="13830" max="13830" width="22" style="1346" customWidth="1"/>
    <col min="13831" max="13832" width="22.7109375" style="1346" customWidth="1"/>
    <col min="13833" max="13833" width="22" style="1346" customWidth="1"/>
    <col min="13834" max="13834" width="23.28515625" style="1346" customWidth="1"/>
    <col min="13835" max="13835" width="17.5703125" style="1346" bestFit="1" customWidth="1"/>
    <col min="13836" max="13836" width="16.5703125" style="1346" customWidth="1"/>
    <col min="13837" max="13838" width="9.28515625" style="1346" customWidth="1"/>
    <col min="13839" max="14080" width="9.28515625" style="1346"/>
    <col min="14081" max="14081" width="11.28515625" style="1346" customWidth="1"/>
    <col min="14082" max="14082" width="9.5703125" style="1346" customWidth="1"/>
    <col min="14083" max="14083" width="48.42578125" style="1346" customWidth="1"/>
    <col min="14084" max="14084" width="81.7109375" style="1346" customWidth="1"/>
    <col min="14085" max="14085" width="22.7109375" style="1346" customWidth="1"/>
    <col min="14086" max="14086" width="22" style="1346" customWidth="1"/>
    <col min="14087" max="14088" width="22.7109375" style="1346" customWidth="1"/>
    <col min="14089" max="14089" width="22" style="1346" customWidth="1"/>
    <col min="14090" max="14090" width="23.28515625" style="1346" customWidth="1"/>
    <col min="14091" max="14091" width="17.5703125" style="1346" bestFit="1" customWidth="1"/>
    <col min="14092" max="14092" width="16.5703125" style="1346" customWidth="1"/>
    <col min="14093" max="14094" width="9.28515625" style="1346" customWidth="1"/>
    <col min="14095" max="14336" width="9.28515625" style="1346"/>
    <col min="14337" max="14337" width="11.28515625" style="1346" customWidth="1"/>
    <col min="14338" max="14338" width="9.5703125" style="1346" customWidth="1"/>
    <col min="14339" max="14339" width="48.42578125" style="1346" customWidth="1"/>
    <col min="14340" max="14340" width="81.7109375" style="1346" customWidth="1"/>
    <col min="14341" max="14341" width="22.7109375" style="1346" customWidth="1"/>
    <col min="14342" max="14342" width="22" style="1346" customWidth="1"/>
    <col min="14343" max="14344" width="22.7109375" style="1346" customWidth="1"/>
    <col min="14345" max="14345" width="22" style="1346" customWidth="1"/>
    <col min="14346" max="14346" width="23.28515625" style="1346" customWidth="1"/>
    <col min="14347" max="14347" width="17.5703125" style="1346" bestFit="1" customWidth="1"/>
    <col min="14348" max="14348" width="16.5703125" style="1346" customWidth="1"/>
    <col min="14349" max="14350" width="9.28515625" style="1346" customWidth="1"/>
    <col min="14351" max="14592" width="9.28515625" style="1346"/>
    <col min="14593" max="14593" width="11.28515625" style="1346" customWidth="1"/>
    <col min="14594" max="14594" width="9.5703125" style="1346" customWidth="1"/>
    <col min="14595" max="14595" width="48.42578125" style="1346" customWidth="1"/>
    <col min="14596" max="14596" width="81.7109375" style="1346" customWidth="1"/>
    <col min="14597" max="14597" width="22.7109375" style="1346" customWidth="1"/>
    <col min="14598" max="14598" width="22" style="1346" customWidth="1"/>
    <col min="14599" max="14600" width="22.7109375" style="1346" customWidth="1"/>
    <col min="14601" max="14601" width="22" style="1346" customWidth="1"/>
    <col min="14602" max="14602" width="23.28515625" style="1346" customWidth="1"/>
    <col min="14603" max="14603" width="17.5703125" style="1346" bestFit="1" customWidth="1"/>
    <col min="14604" max="14604" width="16.5703125" style="1346" customWidth="1"/>
    <col min="14605" max="14606" width="9.28515625" style="1346" customWidth="1"/>
    <col min="14607" max="14848" width="9.28515625" style="1346"/>
    <col min="14849" max="14849" width="11.28515625" style="1346" customWidth="1"/>
    <col min="14850" max="14850" width="9.5703125" style="1346" customWidth="1"/>
    <col min="14851" max="14851" width="48.42578125" style="1346" customWidth="1"/>
    <col min="14852" max="14852" width="81.7109375" style="1346" customWidth="1"/>
    <col min="14853" max="14853" width="22.7109375" style="1346" customWidth="1"/>
    <col min="14854" max="14854" width="22" style="1346" customWidth="1"/>
    <col min="14855" max="14856" width="22.7109375" style="1346" customWidth="1"/>
    <col min="14857" max="14857" width="22" style="1346" customWidth="1"/>
    <col min="14858" max="14858" width="23.28515625" style="1346" customWidth="1"/>
    <col min="14859" max="14859" width="17.5703125" style="1346" bestFit="1" customWidth="1"/>
    <col min="14860" max="14860" width="16.5703125" style="1346" customWidth="1"/>
    <col min="14861" max="14862" width="9.28515625" style="1346" customWidth="1"/>
    <col min="14863" max="15104" width="9.28515625" style="1346"/>
    <col min="15105" max="15105" width="11.28515625" style="1346" customWidth="1"/>
    <col min="15106" max="15106" width="9.5703125" style="1346" customWidth="1"/>
    <col min="15107" max="15107" width="48.42578125" style="1346" customWidth="1"/>
    <col min="15108" max="15108" width="81.7109375" style="1346" customWidth="1"/>
    <col min="15109" max="15109" width="22.7109375" style="1346" customWidth="1"/>
    <col min="15110" max="15110" width="22" style="1346" customWidth="1"/>
    <col min="15111" max="15112" width="22.7109375" style="1346" customWidth="1"/>
    <col min="15113" max="15113" width="22" style="1346" customWidth="1"/>
    <col min="15114" max="15114" width="23.28515625" style="1346" customWidth="1"/>
    <col min="15115" max="15115" width="17.5703125" style="1346" bestFit="1" customWidth="1"/>
    <col min="15116" max="15116" width="16.5703125" style="1346" customWidth="1"/>
    <col min="15117" max="15118" width="9.28515625" style="1346" customWidth="1"/>
    <col min="15119" max="15360" width="9.28515625" style="1346"/>
    <col min="15361" max="15361" width="11.28515625" style="1346" customWidth="1"/>
    <col min="15362" max="15362" width="9.5703125" style="1346" customWidth="1"/>
    <col min="15363" max="15363" width="48.42578125" style="1346" customWidth="1"/>
    <col min="15364" max="15364" width="81.7109375" style="1346" customWidth="1"/>
    <col min="15365" max="15365" width="22.7109375" style="1346" customWidth="1"/>
    <col min="15366" max="15366" width="22" style="1346" customWidth="1"/>
    <col min="15367" max="15368" width="22.7109375" style="1346" customWidth="1"/>
    <col min="15369" max="15369" width="22" style="1346" customWidth="1"/>
    <col min="15370" max="15370" width="23.28515625" style="1346" customWidth="1"/>
    <col min="15371" max="15371" width="17.5703125" style="1346" bestFit="1" customWidth="1"/>
    <col min="15372" max="15372" width="16.5703125" style="1346" customWidth="1"/>
    <col min="15373" max="15374" width="9.28515625" style="1346" customWidth="1"/>
    <col min="15375" max="15616" width="9.28515625" style="1346"/>
    <col min="15617" max="15617" width="11.28515625" style="1346" customWidth="1"/>
    <col min="15618" max="15618" width="9.5703125" style="1346" customWidth="1"/>
    <col min="15619" max="15619" width="48.42578125" style="1346" customWidth="1"/>
    <col min="15620" max="15620" width="81.7109375" style="1346" customWidth="1"/>
    <col min="15621" max="15621" width="22.7109375" style="1346" customWidth="1"/>
    <col min="15622" max="15622" width="22" style="1346" customWidth="1"/>
    <col min="15623" max="15624" width="22.7109375" style="1346" customWidth="1"/>
    <col min="15625" max="15625" width="22" style="1346" customWidth="1"/>
    <col min="15626" max="15626" width="23.28515625" style="1346" customWidth="1"/>
    <col min="15627" max="15627" width="17.5703125" style="1346" bestFit="1" customWidth="1"/>
    <col min="15628" max="15628" width="16.5703125" style="1346" customWidth="1"/>
    <col min="15629" max="15630" width="9.28515625" style="1346" customWidth="1"/>
    <col min="15631" max="15872" width="9.28515625" style="1346"/>
    <col min="15873" max="15873" width="11.28515625" style="1346" customWidth="1"/>
    <col min="15874" max="15874" width="9.5703125" style="1346" customWidth="1"/>
    <col min="15875" max="15875" width="48.42578125" style="1346" customWidth="1"/>
    <col min="15876" max="15876" width="81.7109375" style="1346" customWidth="1"/>
    <col min="15877" max="15877" width="22.7109375" style="1346" customWidth="1"/>
    <col min="15878" max="15878" width="22" style="1346" customWidth="1"/>
    <col min="15879" max="15880" width="22.7109375" style="1346" customWidth="1"/>
    <col min="15881" max="15881" width="22" style="1346" customWidth="1"/>
    <col min="15882" max="15882" width="23.28515625" style="1346" customWidth="1"/>
    <col min="15883" max="15883" width="17.5703125" style="1346" bestFit="1" customWidth="1"/>
    <col min="15884" max="15884" width="16.5703125" style="1346" customWidth="1"/>
    <col min="15885" max="15886" width="9.28515625" style="1346" customWidth="1"/>
    <col min="15887" max="16128" width="9.28515625" style="1346"/>
    <col min="16129" max="16129" width="11.28515625" style="1346" customWidth="1"/>
    <col min="16130" max="16130" width="9.5703125" style="1346" customWidth="1"/>
    <col min="16131" max="16131" width="48.42578125" style="1346" customWidth="1"/>
    <col min="16132" max="16132" width="81.7109375" style="1346" customWidth="1"/>
    <col min="16133" max="16133" width="22.7109375" style="1346" customWidth="1"/>
    <col min="16134" max="16134" width="22" style="1346" customWidth="1"/>
    <col min="16135" max="16136" width="22.7109375" style="1346" customWidth="1"/>
    <col min="16137" max="16137" width="22" style="1346" customWidth="1"/>
    <col min="16138" max="16138" width="23.28515625" style="1346" customWidth="1"/>
    <col min="16139" max="16139" width="17.5703125" style="1346" bestFit="1" customWidth="1"/>
    <col min="16140" max="16140" width="16.5703125" style="1346" customWidth="1"/>
    <col min="16141" max="16142" width="9.28515625" style="1346" customWidth="1"/>
    <col min="16143" max="16384" width="9.28515625" style="1346"/>
  </cols>
  <sheetData>
    <row r="1" spans="1:12" ht="22.5" customHeight="1">
      <c r="A1" s="1337" t="s">
        <v>833</v>
      </c>
      <c r="B1" s="1338"/>
      <c r="C1" s="1339"/>
      <c r="D1" s="1340"/>
      <c r="E1" s="1341"/>
      <c r="F1" s="1341"/>
      <c r="G1" s="1341"/>
      <c r="H1" s="1341"/>
      <c r="I1" s="1342"/>
      <c r="J1" s="1343"/>
      <c r="K1" s="1344"/>
      <c r="L1" s="1345"/>
    </row>
    <row r="2" spans="1:12" ht="22.5" customHeight="1">
      <c r="A2" s="1646" t="s">
        <v>834</v>
      </c>
      <c r="B2" s="1647"/>
      <c r="C2" s="1647"/>
      <c r="D2" s="1647"/>
      <c r="E2" s="1647"/>
      <c r="F2" s="1647"/>
      <c r="G2" s="1647"/>
      <c r="H2" s="1647"/>
      <c r="I2" s="1648"/>
      <c r="J2" s="1648"/>
      <c r="K2" s="1648"/>
      <c r="L2" s="1648"/>
    </row>
    <row r="3" spans="1:12" ht="28.5" customHeight="1">
      <c r="A3" s="1347"/>
      <c r="B3" s="1348"/>
      <c r="C3" s="1339"/>
      <c r="D3" s="1349"/>
      <c r="E3" s="1341"/>
      <c r="F3" s="1341"/>
      <c r="G3" s="1341"/>
      <c r="H3" s="1341"/>
      <c r="I3" s="1342"/>
      <c r="J3" s="1343"/>
      <c r="K3" s="1649" t="s">
        <v>2</v>
      </c>
      <c r="L3" s="1649"/>
    </row>
    <row r="4" spans="1:12" ht="18" customHeight="1">
      <c r="A4" s="1650" t="s">
        <v>835</v>
      </c>
      <c r="B4" s="1650" t="s">
        <v>836</v>
      </c>
      <c r="C4" s="1650"/>
      <c r="D4" s="1650" t="s">
        <v>837</v>
      </c>
      <c r="E4" s="1650" t="s">
        <v>754</v>
      </c>
      <c r="F4" s="1651"/>
      <c r="G4" s="1652" t="s">
        <v>838</v>
      </c>
      <c r="H4" s="1653"/>
      <c r="I4" s="1654" t="s">
        <v>229</v>
      </c>
      <c r="J4" s="1655"/>
      <c r="K4" s="1656" t="s">
        <v>433</v>
      </c>
      <c r="L4" s="1656"/>
    </row>
    <row r="5" spans="1:12" ht="75" customHeight="1">
      <c r="A5" s="1650"/>
      <c r="B5" s="1650"/>
      <c r="C5" s="1650"/>
      <c r="D5" s="1650"/>
      <c r="E5" s="1487" t="s">
        <v>839</v>
      </c>
      <c r="F5" s="1488" t="s">
        <v>840</v>
      </c>
      <c r="G5" s="1489" t="s">
        <v>839</v>
      </c>
      <c r="H5" s="1488" t="s">
        <v>840</v>
      </c>
      <c r="I5" s="1490" t="s">
        <v>839</v>
      </c>
      <c r="J5" s="1488" t="s">
        <v>840</v>
      </c>
      <c r="K5" s="1491" t="s">
        <v>841</v>
      </c>
      <c r="L5" s="1492" t="s">
        <v>842</v>
      </c>
    </row>
    <row r="6" spans="1:12" s="1355" customFormat="1" ht="17.25" customHeight="1">
      <c r="A6" s="1350">
        <v>1</v>
      </c>
      <c r="B6" s="1351">
        <v>2</v>
      </c>
      <c r="C6" s="1352">
        <v>3</v>
      </c>
      <c r="D6" s="1351">
        <v>4</v>
      </c>
      <c r="E6" s="1351">
        <v>5</v>
      </c>
      <c r="F6" s="1351">
        <v>6</v>
      </c>
      <c r="G6" s="1351">
        <v>7</v>
      </c>
      <c r="H6" s="1351">
        <v>8</v>
      </c>
      <c r="I6" s="1353">
        <v>9</v>
      </c>
      <c r="J6" s="1351">
        <v>10</v>
      </c>
      <c r="K6" s="1351">
        <v>11</v>
      </c>
      <c r="L6" s="1354">
        <v>12</v>
      </c>
    </row>
    <row r="7" spans="1:12" s="1355" customFormat="1" ht="45" customHeight="1">
      <c r="A7" s="1356" t="s">
        <v>843</v>
      </c>
      <c r="B7" s="1357" t="s">
        <v>390</v>
      </c>
      <c r="C7" s="1358" t="s">
        <v>391</v>
      </c>
      <c r="D7" s="1359" t="s">
        <v>803</v>
      </c>
      <c r="E7" s="1360">
        <v>165000</v>
      </c>
      <c r="F7" s="1361">
        <f>E7</f>
        <v>165000</v>
      </c>
      <c r="G7" s="1360">
        <v>520068</v>
      </c>
      <c r="H7" s="1360">
        <f>G7</f>
        <v>520068</v>
      </c>
      <c r="I7" s="1360">
        <v>144671.42000000001</v>
      </c>
      <c r="J7" s="1360">
        <f>I7</f>
        <v>144671.42000000001</v>
      </c>
      <c r="K7" s="1362">
        <f t="shared" ref="K7:K17" si="0">I7/E7</f>
        <v>0.87679648484848494</v>
      </c>
      <c r="L7" s="1363">
        <f t="shared" ref="L7:L17" si="1">I7/G7</f>
        <v>0.2781778921217995</v>
      </c>
    </row>
    <row r="8" spans="1:12" s="1355" customFormat="1" ht="45" customHeight="1">
      <c r="A8" s="1610" t="s">
        <v>844</v>
      </c>
      <c r="B8" s="1618" t="s">
        <v>390</v>
      </c>
      <c r="C8" s="1642" t="s">
        <v>391</v>
      </c>
      <c r="D8" s="1359" t="s">
        <v>804</v>
      </c>
      <c r="E8" s="1360"/>
      <c r="F8" s="1644">
        <f>E9</f>
        <v>165000</v>
      </c>
      <c r="G8" s="1360">
        <v>4101</v>
      </c>
      <c r="H8" s="1612">
        <f>G9+G8</f>
        <v>481281</v>
      </c>
      <c r="I8" s="1364">
        <v>0</v>
      </c>
      <c r="J8" s="1612">
        <f>SUM(I8:I9)</f>
        <v>144671.41</v>
      </c>
      <c r="K8" s="1365">
        <v>0</v>
      </c>
      <c r="L8" s="1366">
        <v>0</v>
      </c>
    </row>
    <row r="9" spans="1:12" s="1355" customFormat="1" ht="45" customHeight="1">
      <c r="A9" s="1610"/>
      <c r="B9" s="1618"/>
      <c r="C9" s="1643"/>
      <c r="D9" s="1359" t="s">
        <v>803</v>
      </c>
      <c r="E9" s="1360">
        <v>165000</v>
      </c>
      <c r="F9" s="1645"/>
      <c r="G9" s="1360">
        <v>477180</v>
      </c>
      <c r="H9" s="1612"/>
      <c r="I9" s="1360">
        <v>144671.41</v>
      </c>
      <c r="J9" s="1612"/>
      <c r="K9" s="1362">
        <f t="shared" si="0"/>
        <v>0.87679642424242421</v>
      </c>
      <c r="L9" s="1363">
        <f t="shared" si="1"/>
        <v>0.30317995305754641</v>
      </c>
    </row>
    <row r="10" spans="1:12" s="1355" customFormat="1" ht="45" customHeight="1">
      <c r="A10" s="1610" t="s">
        <v>845</v>
      </c>
      <c r="B10" s="1618" t="s">
        <v>390</v>
      </c>
      <c r="C10" s="1621" t="s">
        <v>391</v>
      </c>
      <c r="D10" s="1359" t="s">
        <v>804</v>
      </c>
      <c r="E10" s="1360"/>
      <c r="F10" s="1644">
        <f>E11</f>
        <v>249000</v>
      </c>
      <c r="G10" s="1360">
        <v>1170993</v>
      </c>
      <c r="H10" s="1612">
        <f>G11+G10</f>
        <v>1833048</v>
      </c>
      <c r="I10" s="1364">
        <v>0</v>
      </c>
      <c r="J10" s="1612">
        <f>SUM(I10:I11)</f>
        <v>265495.69</v>
      </c>
      <c r="K10" s="1365">
        <v>0</v>
      </c>
      <c r="L10" s="1366">
        <v>0</v>
      </c>
    </row>
    <row r="11" spans="1:12" s="1355" customFormat="1" ht="45" customHeight="1">
      <c r="A11" s="1610"/>
      <c r="B11" s="1618"/>
      <c r="C11" s="1621"/>
      <c r="D11" s="1359" t="s">
        <v>803</v>
      </c>
      <c r="E11" s="1360">
        <v>249000</v>
      </c>
      <c r="F11" s="1645"/>
      <c r="G11" s="1360">
        <v>662055</v>
      </c>
      <c r="H11" s="1612"/>
      <c r="I11" s="1360">
        <v>265495.69</v>
      </c>
      <c r="J11" s="1612"/>
      <c r="K11" s="1362">
        <f t="shared" si="0"/>
        <v>1.066247751004016</v>
      </c>
      <c r="L11" s="1363">
        <f t="shared" si="1"/>
        <v>0.40101757406861965</v>
      </c>
    </row>
    <row r="12" spans="1:12" s="1355" customFormat="1" ht="45" customHeight="1">
      <c r="A12" s="1356" t="s">
        <v>846</v>
      </c>
      <c r="B12" s="1357" t="s">
        <v>390</v>
      </c>
      <c r="C12" s="1358" t="s">
        <v>391</v>
      </c>
      <c r="D12" s="1359" t="s">
        <v>803</v>
      </c>
      <c r="E12" s="1360">
        <v>165000</v>
      </c>
      <c r="F12" s="1361">
        <f>E12</f>
        <v>165000</v>
      </c>
      <c r="G12" s="1360">
        <v>458800</v>
      </c>
      <c r="H12" s="1360">
        <f>G12</f>
        <v>458800</v>
      </c>
      <c r="I12" s="1367">
        <v>144671.43</v>
      </c>
      <c r="J12" s="1368">
        <f>I12</f>
        <v>144671.43</v>
      </c>
      <c r="K12" s="1369">
        <f>I12/E12</f>
        <v>0.87679654545454544</v>
      </c>
      <c r="L12" s="1370">
        <f t="shared" si="1"/>
        <v>0.31532569747166522</v>
      </c>
    </row>
    <row r="13" spans="1:12" s="1355" customFormat="1" ht="45" customHeight="1">
      <c r="A13" s="1610" t="s">
        <v>847</v>
      </c>
      <c r="B13" s="1618" t="s">
        <v>390</v>
      </c>
      <c r="C13" s="1642" t="s">
        <v>391</v>
      </c>
      <c r="D13" s="1359" t="s">
        <v>804</v>
      </c>
      <c r="E13" s="1360"/>
      <c r="F13" s="1644">
        <f>E14</f>
        <v>165000</v>
      </c>
      <c r="G13" s="1360">
        <v>42035</v>
      </c>
      <c r="H13" s="1612">
        <f>G13+G14</f>
        <v>500835</v>
      </c>
      <c r="I13" s="1364">
        <v>0</v>
      </c>
      <c r="J13" s="1612">
        <f>I14</f>
        <v>144671.41</v>
      </c>
      <c r="K13" s="1365">
        <v>0</v>
      </c>
      <c r="L13" s="1366">
        <v>0</v>
      </c>
    </row>
    <row r="14" spans="1:12" s="1355" customFormat="1" ht="45" customHeight="1">
      <c r="A14" s="1610"/>
      <c r="B14" s="1618"/>
      <c r="C14" s="1643"/>
      <c r="D14" s="1359" t="s">
        <v>803</v>
      </c>
      <c r="E14" s="1360">
        <v>165000</v>
      </c>
      <c r="F14" s="1645"/>
      <c r="G14" s="1360">
        <v>458800</v>
      </c>
      <c r="H14" s="1612"/>
      <c r="I14" s="1360">
        <v>144671.41</v>
      </c>
      <c r="J14" s="1612"/>
      <c r="K14" s="1362">
        <f t="shared" si="0"/>
        <v>0.87679642424242421</v>
      </c>
      <c r="L14" s="1363">
        <f t="shared" si="1"/>
        <v>0.31532565387968614</v>
      </c>
    </row>
    <row r="15" spans="1:12" s="1355" customFormat="1" ht="45" customHeight="1">
      <c r="A15" s="1356" t="s">
        <v>848</v>
      </c>
      <c r="B15" s="1357" t="s">
        <v>390</v>
      </c>
      <c r="C15" s="1358" t="s">
        <v>391</v>
      </c>
      <c r="D15" s="1359" t="s">
        <v>803</v>
      </c>
      <c r="E15" s="1360">
        <v>165000</v>
      </c>
      <c r="F15" s="1361">
        <f>E15</f>
        <v>165000</v>
      </c>
      <c r="G15" s="1360">
        <v>462844</v>
      </c>
      <c r="H15" s="1360">
        <f>G15</f>
        <v>462844</v>
      </c>
      <c r="I15" s="1360">
        <v>144673.82999999999</v>
      </c>
      <c r="J15" s="1360">
        <f>I15</f>
        <v>144673.82999999999</v>
      </c>
      <c r="K15" s="1362">
        <f t="shared" si="0"/>
        <v>0.87681109090909082</v>
      </c>
      <c r="L15" s="1363">
        <f t="shared" si="1"/>
        <v>0.31257579227558313</v>
      </c>
    </row>
    <row r="16" spans="1:12" s="1355" customFormat="1" ht="45" customHeight="1">
      <c r="A16" s="1610" t="s">
        <v>849</v>
      </c>
      <c r="B16" s="1618" t="s">
        <v>390</v>
      </c>
      <c r="C16" s="1621" t="s">
        <v>391</v>
      </c>
      <c r="D16" s="1359" t="s">
        <v>800</v>
      </c>
      <c r="E16" s="1360">
        <v>235000</v>
      </c>
      <c r="F16" s="1612">
        <f>SUM(E16:E17)</f>
        <v>400000</v>
      </c>
      <c r="G16" s="1360">
        <v>4475462</v>
      </c>
      <c r="H16" s="1625">
        <f>SUM(G16:G17)</f>
        <v>4934262</v>
      </c>
      <c r="I16" s="1361">
        <v>3885687.49</v>
      </c>
      <c r="J16" s="1612">
        <f>SUM(I16:I17)</f>
        <v>4030358.9200000004</v>
      </c>
      <c r="K16" s="1362">
        <f>I16/E16</f>
        <v>16.534840382978725</v>
      </c>
      <c r="L16" s="1363">
        <f t="shared" si="1"/>
        <v>0.86822041836127761</v>
      </c>
    </row>
    <row r="17" spans="1:12" s="1355" customFormat="1" ht="45" customHeight="1">
      <c r="A17" s="1610"/>
      <c r="B17" s="1618"/>
      <c r="C17" s="1621"/>
      <c r="D17" s="1359" t="s">
        <v>803</v>
      </c>
      <c r="E17" s="1360">
        <v>165000</v>
      </c>
      <c r="F17" s="1612"/>
      <c r="G17" s="1360">
        <v>458800</v>
      </c>
      <c r="H17" s="1625"/>
      <c r="I17" s="1360">
        <v>144671.43</v>
      </c>
      <c r="J17" s="1612"/>
      <c r="K17" s="1362">
        <f t="shared" si="0"/>
        <v>0.87679654545454544</v>
      </c>
      <c r="L17" s="1363">
        <f t="shared" si="1"/>
        <v>0.31532569747166522</v>
      </c>
    </row>
    <row r="18" spans="1:12" s="1355" customFormat="1" ht="45" customHeight="1">
      <c r="A18" s="1610" t="s">
        <v>850</v>
      </c>
      <c r="B18" s="1618" t="s">
        <v>390</v>
      </c>
      <c r="C18" s="1621" t="s">
        <v>391</v>
      </c>
      <c r="D18" s="1359" t="s">
        <v>804</v>
      </c>
      <c r="E18" s="1360">
        <v>594000</v>
      </c>
      <c r="F18" s="1612">
        <f>SUM(E18:E19)</f>
        <v>759000</v>
      </c>
      <c r="G18" s="1360">
        <v>237284</v>
      </c>
      <c r="H18" s="1625">
        <f>SUM(G18:G19)</f>
        <v>696084</v>
      </c>
      <c r="I18" s="1364">
        <v>0</v>
      </c>
      <c r="J18" s="1612">
        <f>SUM(I18:I19)</f>
        <v>144671.43</v>
      </c>
      <c r="K18" s="1365">
        <v>0</v>
      </c>
      <c r="L18" s="1366">
        <v>0</v>
      </c>
    </row>
    <row r="19" spans="1:12" s="1355" customFormat="1" ht="45" customHeight="1">
      <c r="A19" s="1610"/>
      <c r="B19" s="1618"/>
      <c r="C19" s="1621"/>
      <c r="D19" s="1359" t="s">
        <v>803</v>
      </c>
      <c r="E19" s="1360">
        <v>165000</v>
      </c>
      <c r="F19" s="1612"/>
      <c r="G19" s="1360">
        <v>458800</v>
      </c>
      <c r="H19" s="1625"/>
      <c r="I19" s="1360">
        <v>144671.43</v>
      </c>
      <c r="J19" s="1612"/>
      <c r="K19" s="1362">
        <f>I19/E19</f>
        <v>0.87679654545454544</v>
      </c>
      <c r="L19" s="1363">
        <f>I19/G19</f>
        <v>0.31532569747166522</v>
      </c>
    </row>
    <row r="20" spans="1:12" s="1355" customFormat="1" ht="45" customHeight="1">
      <c r="A20" s="1356" t="s">
        <v>851</v>
      </c>
      <c r="B20" s="1357" t="s">
        <v>390</v>
      </c>
      <c r="C20" s="1358" t="s">
        <v>391</v>
      </c>
      <c r="D20" s="1359" t="s">
        <v>803</v>
      </c>
      <c r="E20" s="1360">
        <v>165000</v>
      </c>
      <c r="F20" s="1361">
        <f>E20</f>
        <v>165000</v>
      </c>
      <c r="G20" s="1360">
        <v>458800</v>
      </c>
      <c r="H20" s="1360">
        <f>G20</f>
        <v>458800</v>
      </c>
      <c r="I20" s="1360">
        <v>86307</v>
      </c>
      <c r="J20" s="1360">
        <f>I20</f>
        <v>86307</v>
      </c>
      <c r="K20" s="1362">
        <f>I20/E20</f>
        <v>0.52307272727272724</v>
      </c>
      <c r="L20" s="1363">
        <f>I20/G20</f>
        <v>0.18811464690496948</v>
      </c>
    </row>
    <row r="21" spans="1:12" s="1355" customFormat="1" ht="45" customHeight="1">
      <c r="A21" s="1610" t="s">
        <v>852</v>
      </c>
      <c r="B21" s="1618" t="s">
        <v>390</v>
      </c>
      <c r="C21" s="1642" t="s">
        <v>391</v>
      </c>
      <c r="D21" s="1359" t="s">
        <v>804</v>
      </c>
      <c r="E21" s="1360"/>
      <c r="F21" s="1644">
        <f>E22</f>
        <v>165000</v>
      </c>
      <c r="G21" s="1360">
        <v>6152</v>
      </c>
      <c r="H21" s="1612">
        <f>G22+G21</f>
        <v>464952</v>
      </c>
      <c r="I21" s="1364">
        <v>0</v>
      </c>
      <c r="J21" s="1612">
        <f>I22</f>
        <v>144671.43</v>
      </c>
      <c r="K21" s="1365">
        <v>0</v>
      </c>
      <c r="L21" s="1366">
        <v>0</v>
      </c>
    </row>
    <row r="22" spans="1:12" s="1355" customFormat="1" ht="45" customHeight="1">
      <c r="A22" s="1610"/>
      <c r="B22" s="1618"/>
      <c r="C22" s="1643"/>
      <c r="D22" s="1359" t="s">
        <v>803</v>
      </c>
      <c r="E22" s="1360">
        <v>165000</v>
      </c>
      <c r="F22" s="1645"/>
      <c r="G22" s="1360">
        <v>458800</v>
      </c>
      <c r="H22" s="1612"/>
      <c r="I22" s="1360">
        <v>144671.43</v>
      </c>
      <c r="J22" s="1612"/>
      <c r="K22" s="1362">
        <f>I22/E22</f>
        <v>0.87679654545454544</v>
      </c>
      <c r="L22" s="1363">
        <f>I22/G22</f>
        <v>0.31532569747166522</v>
      </c>
    </row>
    <row r="23" spans="1:12" s="1355" customFormat="1" ht="45" customHeight="1">
      <c r="A23" s="1356" t="s">
        <v>853</v>
      </c>
      <c r="B23" s="1357" t="s">
        <v>390</v>
      </c>
      <c r="C23" s="1358" t="s">
        <v>391</v>
      </c>
      <c r="D23" s="1359" t="s">
        <v>803</v>
      </c>
      <c r="E23" s="1360">
        <v>165000</v>
      </c>
      <c r="F23" s="1361">
        <f>E23</f>
        <v>165000</v>
      </c>
      <c r="G23" s="1360">
        <v>458800</v>
      </c>
      <c r="H23" s="1360">
        <f>G23</f>
        <v>458800</v>
      </c>
      <c r="I23" s="1360">
        <v>144671.41</v>
      </c>
      <c r="J23" s="1360">
        <f>I23</f>
        <v>144671.41</v>
      </c>
      <c r="K23" s="1362">
        <f>I23/E23</f>
        <v>0.87679642424242421</v>
      </c>
      <c r="L23" s="1363">
        <f>I23/G23</f>
        <v>0.31532565387968614</v>
      </c>
    </row>
    <row r="24" spans="1:12" ht="45" customHeight="1">
      <c r="A24" s="1641">
        <v>16</v>
      </c>
      <c r="B24" s="1639">
        <v>750</v>
      </c>
      <c r="C24" s="1628" t="s">
        <v>83</v>
      </c>
      <c r="D24" s="1359" t="s">
        <v>800</v>
      </c>
      <c r="E24" s="1371">
        <v>15600000</v>
      </c>
      <c r="F24" s="1612">
        <f>SUM(E24:E25)</f>
        <v>23974000</v>
      </c>
      <c r="G24" s="1371">
        <v>11895334</v>
      </c>
      <c r="H24" s="1612">
        <f>G24+G25</f>
        <v>28917526</v>
      </c>
      <c r="I24" s="1360">
        <v>11793.08</v>
      </c>
      <c r="J24" s="1612">
        <f>SUM(I24:I25)</f>
        <v>11377521.689999999</v>
      </c>
      <c r="K24" s="1362">
        <f>I24/E24</f>
        <v>7.559666666666667E-4</v>
      </c>
      <c r="L24" s="1363">
        <f>I24/G24</f>
        <v>9.914038563356019E-4</v>
      </c>
    </row>
    <row r="25" spans="1:12" ht="45" customHeight="1">
      <c r="A25" s="1641"/>
      <c r="B25" s="1639"/>
      <c r="C25" s="1628"/>
      <c r="D25" s="1359" t="s">
        <v>803</v>
      </c>
      <c r="E25" s="1371">
        <v>8374000</v>
      </c>
      <c r="F25" s="1612"/>
      <c r="G25" s="1371">
        <v>17022192</v>
      </c>
      <c r="H25" s="1612"/>
      <c r="I25" s="1360">
        <v>11365728.609999999</v>
      </c>
      <c r="J25" s="1612"/>
      <c r="K25" s="1362">
        <f t="shared" ref="K25:K32" si="2">I25/E25</f>
        <v>1.3572639849534271</v>
      </c>
      <c r="L25" s="1363">
        <f t="shared" ref="L25:L32" si="3">I25/G25</f>
        <v>0.66770064689670983</v>
      </c>
    </row>
    <row r="26" spans="1:12" ht="45" customHeight="1">
      <c r="A26" s="1372">
        <v>17</v>
      </c>
      <c r="B26" s="1373">
        <v>750</v>
      </c>
      <c r="C26" s="1359" t="s">
        <v>83</v>
      </c>
      <c r="D26" s="1359" t="s">
        <v>803</v>
      </c>
      <c r="E26" s="1371">
        <v>48818000</v>
      </c>
      <c r="F26" s="1361">
        <f>E26</f>
        <v>48818000</v>
      </c>
      <c r="G26" s="1371">
        <v>48818000</v>
      </c>
      <c r="H26" s="1361">
        <f>G26</f>
        <v>48818000</v>
      </c>
      <c r="I26" s="1361">
        <v>12986308.869999999</v>
      </c>
      <c r="J26" s="1361">
        <f>I26</f>
        <v>12986308.869999999</v>
      </c>
      <c r="K26" s="1362">
        <f t="shared" si="2"/>
        <v>0.26601476647957717</v>
      </c>
      <c r="L26" s="1363">
        <f t="shared" si="3"/>
        <v>0.26601476647957717</v>
      </c>
    </row>
    <row r="27" spans="1:12" ht="45" customHeight="1">
      <c r="A27" s="1641">
        <v>18</v>
      </c>
      <c r="B27" s="1639">
        <v>710</v>
      </c>
      <c r="C27" s="1628" t="s">
        <v>373</v>
      </c>
      <c r="D27" s="1359" t="s">
        <v>804</v>
      </c>
      <c r="E27" s="1371">
        <v>1768000</v>
      </c>
      <c r="F27" s="1625">
        <f>SUM(E27:E29)</f>
        <v>3630000</v>
      </c>
      <c r="G27" s="1374">
        <v>1768000</v>
      </c>
      <c r="H27" s="1625">
        <f>G27+G28+G29</f>
        <v>3151000</v>
      </c>
      <c r="I27" s="1361">
        <v>170126.17</v>
      </c>
      <c r="J27" s="1625">
        <f>SUM(I27:I29)</f>
        <v>559892.54</v>
      </c>
      <c r="K27" s="1362">
        <f t="shared" si="2"/>
        <v>9.6225209276018103E-2</v>
      </c>
      <c r="L27" s="1363">
        <f t="shared" si="3"/>
        <v>9.6225209276018103E-2</v>
      </c>
    </row>
    <row r="28" spans="1:12" ht="45" customHeight="1">
      <c r="A28" s="1641"/>
      <c r="B28" s="1639"/>
      <c r="C28" s="1628"/>
      <c r="D28" s="1359" t="s">
        <v>803</v>
      </c>
      <c r="E28" s="1371">
        <v>945000</v>
      </c>
      <c r="F28" s="1625"/>
      <c r="G28" s="1374">
        <v>945000</v>
      </c>
      <c r="H28" s="1625"/>
      <c r="I28" s="1361">
        <v>219700.72999999998</v>
      </c>
      <c r="J28" s="1625"/>
      <c r="K28" s="1362">
        <f t="shared" si="2"/>
        <v>0.23248754497354496</v>
      </c>
      <c r="L28" s="1363">
        <f t="shared" si="3"/>
        <v>0.23248754497354496</v>
      </c>
    </row>
    <row r="29" spans="1:12" ht="45" customHeight="1">
      <c r="A29" s="1641"/>
      <c r="B29" s="1373">
        <v>750</v>
      </c>
      <c r="C29" s="1359" t="s">
        <v>83</v>
      </c>
      <c r="D29" s="1359" t="s">
        <v>803</v>
      </c>
      <c r="E29" s="1371">
        <v>917000</v>
      </c>
      <c r="F29" s="1625"/>
      <c r="G29" s="1371">
        <v>438000</v>
      </c>
      <c r="H29" s="1625"/>
      <c r="I29" s="1361">
        <v>170065.64</v>
      </c>
      <c r="J29" s="1625"/>
      <c r="K29" s="1375">
        <f t="shared" si="2"/>
        <v>0.18545871319520177</v>
      </c>
      <c r="L29" s="1376">
        <f t="shared" si="3"/>
        <v>0.3882777168949772</v>
      </c>
    </row>
    <row r="30" spans="1:12" ht="45" customHeight="1">
      <c r="A30" s="1641">
        <v>19</v>
      </c>
      <c r="B30" s="1639">
        <v>750</v>
      </c>
      <c r="C30" s="1628" t="s">
        <v>83</v>
      </c>
      <c r="D30" s="1359" t="s">
        <v>800</v>
      </c>
      <c r="E30" s="1371">
        <v>8335000</v>
      </c>
      <c r="F30" s="1625">
        <f>SUM(E30:E32)</f>
        <v>28138000</v>
      </c>
      <c r="G30" s="1371">
        <v>16284546</v>
      </c>
      <c r="H30" s="1625">
        <f>G30+G31+G32</f>
        <v>100383460</v>
      </c>
      <c r="I30" s="1361">
        <v>7707400.0700000003</v>
      </c>
      <c r="J30" s="1625">
        <f>SUM(I30:I32)</f>
        <v>44739187.450000003</v>
      </c>
      <c r="K30" s="1362">
        <f t="shared" si="2"/>
        <v>0.92470306778644273</v>
      </c>
      <c r="L30" s="1363">
        <f t="shared" si="3"/>
        <v>0.47329536052156446</v>
      </c>
    </row>
    <row r="31" spans="1:12" ht="45" customHeight="1">
      <c r="A31" s="1641"/>
      <c r="B31" s="1639"/>
      <c r="C31" s="1628"/>
      <c r="D31" s="1359" t="s">
        <v>804</v>
      </c>
      <c r="E31" s="1371">
        <v>13353000</v>
      </c>
      <c r="F31" s="1625"/>
      <c r="G31" s="1371">
        <v>77648914</v>
      </c>
      <c r="H31" s="1625"/>
      <c r="I31" s="1361">
        <v>36493743.859999999</v>
      </c>
      <c r="J31" s="1625"/>
      <c r="K31" s="1362">
        <f t="shared" si="2"/>
        <v>2.7329996150677749</v>
      </c>
      <c r="L31" s="1363">
        <f t="shared" si="3"/>
        <v>0.46998395701966933</v>
      </c>
    </row>
    <row r="32" spans="1:12" ht="45" customHeight="1">
      <c r="A32" s="1641"/>
      <c r="B32" s="1639"/>
      <c r="C32" s="1628"/>
      <c r="D32" s="1359" t="s">
        <v>803</v>
      </c>
      <c r="E32" s="1371">
        <v>6450000</v>
      </c>
      <c r="F32" s="1625"/>
      <c r="G32" s="1371">
        <v>6450000</v>
      </c>
      <c r="H32" s="1625"/>
      <c r="I32" s="1361">
        <v>538043.52</v>
      </c>
      <c r="J32" s="1625"/>
      <c r="K32" s="1362">
        <f t="shared" si="2"/>
        <v>8.3417600000000008E-2</v>
      </c>
      <c r="L32" s="1363">
        <f t="shared" si="3"/>
        <v>8.3417600000000008E-2</v>
      </c>
    </row>
    <row r="33" spans="1:44" s="1377" customFormat="1" ht="45" customHeight="1">
      <c r="A33" s="1641">
        <v>20</v>
      </c>
      <c r="B33" s="1639">
        <v>150</v>
      </c>
      <c r="C33" s="1628" t="s">
        <v>359</v>
      </c>
      <c r="D33" s="1359" t="s">
        <v>801</v>
      </c>
      <c r="E33" s="1371">
        <v>15441000</v>
      </c>
      <c r="F33" s="1625">
        <f>SUM(E33:E38)</f>
        <v>80982000</v>
      </c>
      <c r="G33" s="1371">
        <v>15455900</v>
      </c>
      <c r="H33" s="1625">
        <f>SUM(G33:G38)</f>
        <v>81897000</v>
      </c>
      <c r="I33" s="1361">
        <v>1996000</v>
      </c>
      <c r="J33" s="1625">
        <f>SUM(I33:I38)</f>
        <v>38520650.350000001</v>
      </c>
      <c r="K33" s="1362">
        <f>I33/E33</f>
        <v>0.12926623923321029</v>
      </c>
      <c r="L33" s="1363">
        <f>I33/G33</f>
        <v>0.12914162229310489</v>
      </c>
    </row>
    <row r="34" spans="1:44" s="1377" customFormat="1" ht="45" customHeight="1">
      <c r="A34" s="1641"/>
      <c r="B34" s="1639"/>
      <c r="C34" s="1628"/>
      <c r="D34" s="1359" t="s">
        <v>804</v>
      </c>
      <c r="E34" s="1371">
        <v>19133000</v>
      </c>
      <c r="F34" s="1625"/>
      <c r="G34" s="1371">
        <v>19133000</v>
      </c>
      <c r="H34" s="1625"/>
      <c r="I34" s="1361">
        <v>9065582.5500000007</v>
      </c>
      <c r="J34" s="1625"/>
      <c r="K34" s="1362">
        <f t="shared" ref="K34:K42" si="4">I34/E34</f>
        <v>0.47381918935869966</v>
      </c>
      <c r="L34" s="1363">
        <f t="shared" ref="L34:L43" si="5">I34/G34</f>
        <v>0.47381918935869966</v>
      </c>
    </row>
    <row r="35" spans="1:44" s="1378" customFormat="1" ht="45" customHeight="1">
      <c r="A35" s="1641"/>
      <c r="B35" s="1373">
        <v>500</v>
      </c>
      <c r="C35" s="1359" t="s">
        <v>364</v>
      </c>
      <c r="D35" s="1359" t="s">
        <v>801</v>
      </c>
      <c r="E35" s="1371">
        <v>25849000</v>
      </c>
      <c r="F35" s="1625"/>
      <c r="G35" s="1371">
        <v>25849000</v>
      </c>
      <c r="H35" s="1625"/>
      <c r="I35" s="1361">
        <v>17539224.370000001</v>
      </c>
      <c r="J35" s="1625"/>
      <c r="K35" s="1362">
        <f t="shared" si="4"/>
        <v>0.67852622422530862</v>
      </c>
      <c r="L35" s="1363">
        <f t="shared" si="5"/>
        <v>0.67852622422530862</v>
      </c>
      <c r="M35" s="1346"/>
      <c r="N35" s="1346"/>
    </row>
    <row r="36" spans="1:44" s="1379" customFormat="1" ht="45" customHeight="1">
      <c r="A36" s="1641"/>
      <c r="B36" s="1639">
        <v>750</v>
      </c>
      <c r="C36" s="1628" t="s">
        <v>83</v>
      </c>
      <c r="D36" s="1359" t="s">
        <v>801</v>
      </c>
      <c r="E36" s="1371">
        <v>10173000</v>
      </c>
      <c r="F36" s="1625"/>
      <c r="G36" s="1371">
        <v>10158100</v>
      </c>
      <c r="H36" s="1625"/>
      <c r="I36" s="1361">
        <v>4274306.620000001</v>
      </c>
      <c r="J36" s="1625"/>
      <c r="K36" s="1362">
        <f t="shared" si="4"/>
        <v>0.42016186179101556</v>
      </c>
      <c r="L36" s="1363">
        <f t="shared" si="5"/>
        <v>0.42077815930144424</v>
      </c>
      <c r="M36" s="1346"/>
      <c r="N36" s="1346"/>
      <c r="O36" s="1378"/>
      <c r="P36" s="1378"/>
      <c r="Q36" s="1378"/>
      <c r="R36" s="1378"/>
      <c r="S36" s="1378"/>
      <c r="T36" s="1378"/>
      <c r="U36" s="1378"/>
      <c r="V36" s="1378"/>
      <c r="W36" s="1378"/>
      <c r="X36" s="1378"/>
      <c r="Y36" s="1378"/>
      <c r="Z36" s="1378"/>
      <c r="AA36" s="1378"/>
      <c r="AB36" s="1378"/>
      <c r="AC36" s="1378"/>
      <c r="AD36" s="1378"/>
      <c r="AE36" s="1378"/>
      <c r="AF36" s="1378"/>
      <c r="AG36" s="1378"/>
      <c r="AH36" s="1378"/>
      <c r="AI36" s="1378"/>
      <c r="AJ36" s="1378"/>
      <c r="AK36" s="1378"/>
      <c r="AL36" s="1378"/>
      <c r="AM36" s="1378"/>
      <c r="AN36" s="1378"/>
      <c r="AO36" s="1378"/>
      <c r="AP36" s="1378"/>
      <c r="AQ36" s="1378"/>
      <c r="AR36" s="1378"/>
    </row>
    <row r="37" spans="1:44" s="1379" customFormat="1" ht="45" customHeight="1">
      <c r="A37" s="1641"/>
      <c r="B37" s="1639"/>
      <c r="C37" s="1628"/>
      <c r="D37" s="1359" t="s">
        <v>800</v>
      </c>
      <c r="E37" s="1371">
        <v>3261000</v>
      </c>
      <c r="F37" s="1625"/>
      <c r="G37" s="1371">
        <v>4176000</v>
      </c>
      <c r="H37" s="1625"/>
      <c r="I37" s="1361">
        <v>3010087.06</v>
      </c>
      <c r="J37" s="1625"/>
      <c r="K37" s="1362">
        <f t="shared" si="4"/>
        <v>0.92305644280895438</v>
      </c>
      <c r="L37" s="1363">
        <f t="shared" si="5"/>
        <v>0.72080628831417626</v>
      </c>
      <c r="M37" s="1346"/>
      <c r="N37" s="1346"/>
      <c r="O37" s="1378"/>
      <c r="P37" s="1378"/>
      <c r="Q37" s="1378"/>
      <c r="R37" s="1378"/>
      <c r="S37" s="1378"/>
      <c r="T37" s="1378"/>
      <c r="U37" s="1378"/>
      <c r="V37" s="1378"/>
      <c r="W37" s="1378"/>
      <c r="X37" s="1378"/>
      <c r="Y37" s="1378"/>
      <c r="Z37" s="1378"/>
      <c r="AA37" s="1378"/>
      <c r="AB37" s="1378"/>
      <c r="AC37" s="1378"/>
      <c r="AD37" s="1378"/>
      <c r="AE37" s="1378"/>
      <c r="AF37" s="1378"/>
      <c r="AG37" s="1378"/>
      <c r="AH37" s="1378"/>
      <c r="AI37" s="1378"/>
      <c r="AJ37" s="1378"/>
      <c r="AK37" s="1378"/>
      <c r="AL37" s="1378"/>
      <c r="AM37" s="1378"/>
      <c r="AN37" s="1378"/>
      <c r="AO37" s="1378"/>
      <c r="AP37" s="1378"/>
      <c r="AQ37" s="1378"/>
      <c r="AR37" s="1378"/>
    </row>
    <row r="38" spans="1:44" s="1378" customFormat="1" ht="45" customHeight="1">
      <c r="A38" s="1641"/>
      <c r="B38" s="1639"/>
      <c r="C38" s="1628"/>
      <c r="D38" s="1359" t="s">
        <v>804</v>
      </c>
      <c r="E38" s="1371">
        <v>7125000</v>
      </c>
      <c r="F38" s="1625"/>
      <c r="G38" s="1371">
        <v>7125000</v>
      </c>
      <c r="H38" s="1625"/>
      <c r="I38" s="1361">
        <v>2635449.7499999995</v>
      </c>
      <c r="J38" s="1625"/>
      <c r="K38" s="1362">
        <f t="shared" si="4"/>
        <v>0.36988768421052626</v>
      </c>
      <c r="L38" s="1363">
        <f t="shared" si="5"/>
        <v>0.36988768421052626</v>
      </c>
      <c r="M38" s="1346"/>
      <c r="N38" s="1346"/>
    </row>
    <row r="39" spans="1:44" s="1378" customFormat="1" ht="45" customHeight="1">
      <c r="A39" s="1641">
        <v>21</v>
      </c>
      <c r="B39" s="1639">
        <v>600</v>
      </c>
      <c r="C39" s="1628" t="s">
        <v>368</v>
      </c>
      <c r="D39" s="1359" t="s">
        <v>800</v>
      </c>
      <c r="E39" s="1371">
        <v>283163000</v>
      </c>
      <c r="F39" s="1625">
        <f>SUM(E39:E45)</f>
        <v>292225000</v>
      </c>
      <c r="G39" s="1371">
        <v>639937560</v>
      </c>
      <c r="H39" s="1625">
        <f>SUM(G39:G45)</f>
        <v>670194617</v>
      </c>
      <c r="I39" s="1361">
        <v>552527416.25</v>
      </c>
      <c r="J39" s="1625">
        <f>SUM(I39:I45)</f>
        <v>566370102.8900001</v>
      </c>
      <c r="K39" s="1362">
        <f t="shared" si="4"/>
        <v>1.9512698207392916</v>
      </c>
      <c r="L39" s="1363">
        <f t="shared" si="5"/>
        <v>0.86340832416525137</v>
      </c>
      <c r="M39" s="1346"/>
      <c r="N39" s="1346"/>
    </row>
    <row r="40" spans="1:44" s="1378" customFormat="1" ht="45" customHeight="1">
      <c r="A40" s="1641"/>
      <c r="B40" s="1639"/>
      <c r="C40" s="1628"/>
      <c r="D40" s="1359" t="s">
        <v>823</v>
      </c>
      <c r="E40" s="1371"/>
      <c r="F40" s="1625"/>
      <c r="G40" s="1371">
        <v>12094358</v>
      </c>
      <c r="H40" s="1625"/>
      <c r="I40" s="1361">
        <v>7364399.9400000004</v>
      </c>
      <c r="J40" s="1625"/>
      <c r="K40" s="1365">
        <v>0</v>
      </c>
      <c r="L40" s="1363">
        <f t="shared" si="5"/>
        <v>0.60891201831465547</v>
      </c>
      <c r="M40" s="1346"/>
      <c r="N40" s="1346"/>
    </row>
    <row r="41" spans="1:44" s="1378" customFormat="1" ht="45" customHeight="1">
      <c r="A41" s="1641"/>
      <c r="B41" s="1639"/>
      <c r="C41" s="1628"/>
      <c r="D41" s="1359" t="s">
        <v>803</v>
      </c>
      <c r="E41" s="1371">
        <v>390000</v>
      </c>
      <c r="F41" s="1625"/>
      <c r="G41" s="1371">
        <v>1455639</v>
      </c>
      <c r="H41" s="1625"/>
      <c r="I41" s="1380">
        <v>908574.71</v>
      </c>
      <c r="J41" s="1625"/>
      <c r="K41" s="1362">
        <f t="shared" si="4"/>
        <v>2.3296787435897435</v>
      </c>
      <c r="L41" s="1363">
        <f t="shared" si="5"/>
        <v>0.6241758499188329</v>
      </c>
      <c r="M41" s="1346"/>
      <c r="N41" s="1346"/>
    </row>
    <row r="42" spans="1:44" s="1378" customFormat="1" ht="45" customHeight="1">
      <c r="A42" s="1641"/>
      <c r="B42" s="1639"/>
      <c r="C42" s="1628"/>
      <c r="D42" s="1359" t="s">
        <v>854</v>
      </c>
      <c r="E42" s="1371">
        <v>2681000</v>
      </c>
      <c r="F42" s="1625"/>
      <c r="G42" s="1371">
        <v>2672000</v>
      </c>
      <c r="H42" s="1625"/>
      <c r="I42" s="1380">
        <v>8032.5</v>
      </c>
      <c r="J42" s="1625"/>
      <c r="K42" s="1362">
        <f t="shared" si="4"/>
        <v>2.9960835509138381E-3</v>
      </c>
      <c r="L42" s="1363">
        <f t="shared" si="5"/>
        <v>3.006175149700599E-3</v>
      </c>
      <c r="M42" s="1346"/>
      <c r="N42" s="1346"/>
    </row>
    <row r="43" spans="1:44" s="1378" customFormat="1" ht="45" customHeight="1">
      <c r="A43" s="1641"/>
      <c r="B43" s="1639"/>
      <c r="C43" s="1628"/>
      <c r="D43" s="1359" t="s">
        <v>820</v>
      </c>
      <c r="E43" s="1371"/>
      <c r="F43" s="1625"/>
      <c r="G43" s="1371">
        <v>8044060</v>
      </c>
      <c r="H43" s="1625"/>
      <c r="I43" s="1380">
        <v>4321740</v>
      </c>
      <c r="J43" s="1625"/>
      <c r="K43" s="1365">
        <v>0</v>
      </c>
      <c r="L43" s="1363">
        <f t="shared" si="5"/>
        <v>0.53725854854389454</v>
      </c>
      <c r="M43" s="1346"/>
      <c r="N43" s="1346"/>
    </row>
    <row r="44" spans="1:44" s="1378" customFormat="1" ht="45" customHeight="1">
      <c r="A44" s="1641"/>
      <c r="B44" s="1639">
        <v>750</v>
      </c>
      <c r="C44" s="1628" t="s">
        <v>83</v>
      </c>
      <c r="D44" s="1359" t="s">
        <v>800</v>
      </c>
      <c r="E44" s="1371">
        <v>1490000</v>
      </c>
      <c r="F44" s="1625"/>
      <c r="G44" s="1371">
        <v>1490000</v>
      </c>
      <c r="H44" s="1625"/>
      <c r="I44" s="1380">
        <v>1239939.49</v>
      </c>
      <c r="J44" s="1625"/>
      <c r="K44" s="1375">
        <f>I44/E44</f>
        <v>0.83217415436241615</v>
      </c>
      <c r="L44" s="1376">
        <f>I44/G44</f>
        <v>0.83217415436241615</v>
      </c>
      <c r="M44" s="1346"/>
      <c r="N44" s="1346"/>
    </row>
    <row r="45" spans="1:44" s="1378" customFormat="1" ht="45" customHeight="1">
      <c r="A45" s="1641"/>
      <c r="B45" s="1639"/>
      <c r="C45" s="1628"/>
      <c r="D45" s="1359" t="s">
        <v>803</v>
      </c>
      <c r="E45" s="1371">
        <v>4501000</v>
      </c>
      <c r="F45" s="1625"/>
      <c r="G45" s="1371">
        <v>4501000</v>
      </c>
      <c r="H45" s="1625"/>
      <c r="I45" s="1364">
        <v>0</v>
      </c>
      <c r="J45" s="1625"/>
      <c r="K45" s="1365">
        <v>0</v>
      </c>
      <c r="L45" s="1366">
        <v>0</v>
      </c>
      <c r="M45" s="1346"/>
      <c r="N45" s="1346"/>
    </row>
    <row r="46" spans="1:44" s="1378" customFormat="1" ht="45" customHeight="1">
      <c r="A46" s="1372">
        <v>22</v>
      </c>
      <c r="B46" s="1373">
        <v>750</v>
      </c>
      <c r="C46" s="1359" t="s">
        <v>83</v>
      </c>
      <c r="D46" s="1359" t="s">
        <v>800</v>
      </c>
      <c r="E46" s="1371"/>
      <c r="F46" s="1361"/>
      <c r="G46" s="1371">
        <v>2766631</v>
      </c>
      <c r="H46" s="1361">
        <f>G46</f>
        <v>2766631</v>
      </c>
      <c r="I46" s="1380">
        <v>2766630.87</v>
      </c>
      <c r="J46" s="1361">
        <f>I46</f>
        <v>2766630.87</v>
      </c>
      <c r="K46" s="1365">
        <v>0</v>
      </c>
      <c r="L46" s="1363">
        <f>I46/G46</f>
        <v>0.99999995301144251</v>
      </c>
      <c r="M46" s="1346"/>
      <c r="N46" s="1346"/>
    </row>
    <row r="47" spans="1:44" s="1378" customFormat="1" ht="45" customHeight="1">
      <c r="A47" s="1637">
        <v>24</v>
      </c>
      <c r="B47" s="1639">
        <v>730</v>
      </c>
      <c r="C47" s="1628" t="s">
        <v>710</v>
      </c>
      <c r="D47" s="1359" t="s">
        <v>829</v>
      </c>
      <c r="E47" s="1371">
        <v>907000</v>
      </c>
      <c r="F47" s="1625">
        <f>SUM(E47:E61)</f>
        <v>229177000</v>
      </c>
      <c r="G47" s="1371">
        <v>907000</v>
      </c>
      <c r="H47" s="1625">
        <f>SUM(G47:G61)</f>
        <v>393245345</v>
      </c>
      <c r="I47" s="1364">
        <v>0</v>
      </c>
      <c r="J47" s="1625">
        <f>SUM(I47:I61)</f>
        <v>236726247.66999996</v>
      </c>
      <c r="K47" s="1365">
        <v>0</v>
      </c>
      <c r="L47" s="1366">
        <v>0</v>
      </c>
      <c r="M47" s="1346"/>
      <c r="N47" s="1346"/>
    </row>
    <row r="48" spans="1:44" s="1378" customFormat="1" ht="45" customHeight="1">
      <c r="A48" s="1638"/>
      <c r="B48" s="1639"/>
      <c r="C48" s="1628"/>
      <c r="D48" s="1359" t="s">
        <v>830</v>
      </c>
      <c r="E48" s="1371">
        <v>23000</v>
      </c>
      <c r="F48" s="1625"/>
      <c r="G48" s="1371">
        <v>23000</v>
      </c>
      <c r="H48" s="1625"/>
      <c r="I48" s="1364">
        <v>0</v>
      </c>
      <c r="J48" s="1625"/>
      <c r="K48" s="1365">
        <v>0</v>
      </c>
      <c r="L48" s="1366">
        <v>0</v>
      </c>
      <c r="M48" s="1346"/>
      <c r="N48" s="1346"/>
    </row>
    <row r="49" spans="1:14" s="1378" customFormat="1" ht="45" customHeight="1">
      <c r="A49" s="1638"/>
      <c r="B49" s="1639"/>
      <c r="C49" s="1628"/>
      <c r="D49" s="1359" t="s">
        <v>800</v>
      </c>
      <c r="E49" s="1371">
        <v>10000000</v>
      </c>
      <c r="F49" s="1625"/>
      <c r="G49" s="1371">
        <v>24269442</v>
      </c>
      <c r="H49" s="1625"/>
      <c r="I49" s="1361">
        <v>9256392.5399999991</v>
      </c>
      <c r="J49" s="1625"/>
      <c r="K49" s="1362">
        <f>I49/E49</f>
        <v>0.92563925399999991</v>
      </c>
      <c r="L49" s="1363">
        <f>I49/G49</f>
        <v>0.38140112739304016</v>
      </c>
      <c r="M49" s="1346"/>
      <c r="N49" s="1346"/>
    </row>
    <row r="50" spans="1:14" s="1378" customFormat="1" ht="45" customHeight="1">
      <c r="A50" s="1638">
        <v>24</v>
      </c>
      <c r="B50" s="1639">
        <v>750</v>
      </c>
      <c r="C50" s="1628" t="s">
        <v>83</v>
      </c>
      <c r="D50" s="1359" t="s">
        <v>829</v>
      </c>
      <c r="E50" s="1371">
        <v>131000</v>
      </c>
      <c r="F50" s="1625"/>
      <c r="G50" s="1371">
        <v>115012</v>
      </c>
      <c r="H50" s="1625"/>
      <c r="I50" s="1371">
        <v>20547.5</v>
      </c>
      <c r="J50" s="1625"/>
      <c r="K50" s="1362">
        <f>I50/E50</f>
        <v>0.15685114503816794</v>
      </c>
      <c r="L50" s="1363">
        <f>I50/G50</f>
        <v>0.17865527075435605</v>
      </c>
      <c r="M50" s="1346"/>
      <c r="N50" s="1346"/>
    </row>
    <row r="51" spans="1:14" s="1378" customFormat="1" ht="45" customHeight="1">
      <c r="A51" s="1638"/>
      <c r="B51" s="1639"/>
      <c r="C51" s="1628"/>
      <c r="D51" s="1359" t="s">
        <v>830</v>
      </c>
      <c r="E51" s="1371">
        <v>103000</v>
      </c>
      <c r="F51" s="1625"/>
      <c r="G51" s="1371">
        <v>118988</v>
      </c>
      <c r="H51" s="1625"/>
      <c r="I51" s="1371">
        <v>21258.2</v>
      </c>
      <c r="J51" s="1625"/>
      <c r="K51" s="1362">
        <f>I51/E51</f>
        <v>0.20639029126213593</v>
      </c>
      <c r="L51" s="1363">
        <f>I51/G51</f>
        <v>0.17865835210273306</v>
      </c>
      <c r="M51" s="1381"/>
      <c r="N51" s="1346"/>
    </row>
    <row r="52" spans="1:14" s="1378" customFormat="1" ht="45" customHeight="1">
      <c r="A52" s="1638"/>
      <c r="B52" s="1639"/>
      <c r="C52" s="1628"/>
      <c r="D52" s="1359" t="s">
        <v>803</v>
      </c>
      <c r="E52" s="1371"/>
      <c r="F52" s="1625"/>
      <c r="G52" s="1371">
        <v>184100</v>
      </c>
      <c r="H52" s="1625"/>
      <c r="I52" s="1371">
        <v>76558.11</v>
      </c>
      <c r="J52" s="1625"/>
      <c r="K52" s="1382">
        <v>0</v>
      </c>
      <c r="L52" s="1363">
        <f>I52/G52</f>
        <v>0.41585067897881589</v>
      </c>
      <c r="M52" s="1381"/>
      <c r="N52" s="1346"/>
    </row>
    <row r="53" spans="1:14" s="1378" customFormat="1" ht="45" customHeight="1">
      <c r="A53" s="1638"/>
      <c r="B53" s="1639"/>
      <c r="C53" s="1628"/>
      <c r="D53" s="1359" t="s">
        <v>800</v>
      </c>
      <c r="E53" s="1371">
        <v>51000</v>
      </c>
      <c r="F53" s="1625"/>
      <c r="G53" s="1383">
        <v>0</v>
      </c>
      <c r="H53" s="1625"/>
      <c r="I53" s="1364">
        <v>0</v>
      </c>
      <c r="J53" s="1625"/>
      <c r="K53" s="1365">
        <v>0</v>
      </c>
      <c r="L53" s="1366">
        <v>0</v>
      </c>
      <c r="M53" s="1381"/>
      <c r="N53" s="1346"/>
    </row>
    <row r="54" spans="1:14" s="1378" customFormat="1" ht="45" customHeight="1">
      <c r="A54" s="1638"/>
      <c r="B54" s="1639">
        <v>801</v>
      </c>
      <c r="C54" s="1628" t="s">
        <v>115</v>
      </c>
      <c r="D54" s="1359" t="s">
        <v>829</v>
      </c>
      <c r="E54" s="1371">
        <v>890000</v>
      </c>
      <c r="F54" s="1625"/>
      <c r="G54" s="1371">
        <v>593731</v>
      </c>
      <c r="H54" s="1625"/>
      <c r="I54" s="1364">
        <v>0</v>
      </c>
      <c r="J54" s="1625"/>
      <c r="K54" s="1365">
        <v>0</v>
      </c>
      <c r="L54" s="1366">
        <v>0</v>
      </c>
      <c r="M54" s="1346"/>
      <c r="N54" s="1346"/>
    </row>
    <row r="55" spans="1:14" s="1378" customFormat="1" ht="45" customHeight="1">
      <c r="A55" s="1638"/>
      <c r="B55" s="1639"/>
      <c r="C55" s="1628"/>
      <c r="D55" s="1359" t="s">
        <v>830</v>
      </c>
      <c r="E55" s="1371">
        <v>6000</v>
      </c>
      <c r="F55" s="1625"/>
      <c r="G55" s="1371">
        <v>6000</v>
      </c>
      <c r="H55" s="1625"/>
      <c r="I55" s="1364">
        <v>0</v>
      </c>
      <c r="J55" s="1625"/>
      <c r="K55" s="1365">
        <v>0</v>
      </c>
      <c r="L55" s="1366">
        <v>0</v>
      </c>
      <c r="M55" s="1346"/>
      <c r="N55" s="1346"/>
    </row>
    <row r="56" spans="1:14" s="1378" customFormat="1" ht="45" customHeight="1">
      <c r="A56" s="1638"/>
      <c r="B56" s="1639"/>
      <c r="C56" s="1628"/>
      <c r="D56" s="1359" t="s">
        <v>800</v>
      </c>
      <c r="E56" s="1371">
        <v>34579000</v>
      </c>
      <c r="F56" s="1625"/>
      <c r="G56" s="1371">
        <v>36206808</v>
      </c>
      <c r="H56" s="1625"/>
      <c r="I56" s="1361">
        <v>20222484.979999997</v>
      </c>
      <c r="J56" s="1625"/>
      <c r="K56" s="1362">
        <f>I56/E56</f>
        <v>0.58481983226813949</v>
      </c>
      <c r="L56" s="1363">
        <f>I56/G56</f>
        <v>0.55852714163590444</v>
      </c>
      <c r="M56" s="1346"/>
      <c r="N56" s="1346"/>
    </row>
    <row r="57" spans="1:14" s="1378" customFormat="1" ht="45" customHeight="1">
      <c r="A57" s="1638"/>
      <c r="B57" s="1639"/>
      <c r="C57" s="1628"/>
      <c r="D57" s="1359" t="s">
        <v>803</v>
      </c>
      <c r="E57" s="1371">
        <v>554000</v>
      </c>
      <c r="F57" s="1625"/>
      <c r="G57" s="1371">
        <v>527500</v>
      </c>
      <c r="H57" s="1625"/>
      <c r="I57" s="1361">
        <v>156922.89000000001</v>
      </c>
      <c r="J57" s="1625"/>
      <c r="K57" s="1362">
        <f>I57/E57</f>
        <v>0.28325431407942242</v>
      </c>
      <c r="L57" s="1363">
        <f>I57/G57</f>
        <v>0.29748415165876779</v>
      </c>
      <c r="M57" s="1346"/>
      <c r="N57" s="1346"/>
    </row>
    <row r="58" spans="1:14" s="1378" customFormat="1" ht="45" customHeight="1">
      <c r="A58" s="1638"/>
      <c r="B58" s="1639"/>
      <c r="C58" s="1628"/>
      <c r="D58" s="1359" t="s">
        <v>818</v>
      </c>
      <c r="E58" s="1371"/>
      <c r="F58" s="1625"/>
      <c r="G58" s="1371">
        <v>289597</v>
      </c>
      <c r="H58" s="1625"/>
      <c r="I58" s="1361">
        <v>210833.47999999998</v>
      </c>
      <c r="J58" s="1625"/>
      <c r="K58" s="1365">
        <v>0</v>
      </c>
      <c r="L58" s="1363">
        <f>I58/G58</f>
        <v>0.72802370190298926</v>
      </c>
      <c r="M58" s="1346"/>
      <c r="N58" s="1346"/>
    </row>
    <row r="59" spans="1:14" s="1378" customFormat="1" ht="45" customHeight="1">
      <c r="A59" s="1638"/>
      <c r="B59" s="1639">
        <v>921</v>
      </c>
      <c r="C59" s="1628" t="s">
        <v>585</v>
      </c>
      <c r="D59" s="1359" t="s">
        <v>829</v>
      </c>
      <c r="E59" s="1371">
        <v>53311000</v>
      </c>
      <c r="F59" s="1625"/>
      <c r="G59" s="1371">
        <v>48439542</v>
      </c>
      <c r="H59" s="1625"/>
      <c r="I59" s="1361">
        <v>30457152.889999997</v>
      </c>
      <c r="J59" s="1625"/>
      <c r="K59" s="1362">
        <f t="shared" ref="K59:K64" si="6">I59/E59</f>
        <v>0.57131085310723861</v>
      </c>
      <c r="L59" s="1363">
        <f t="shared" ref="L59:L64" si="7">I59/G59</f>
        <v>0.62876632669235388</v>
      </c>
      <c r="M59" s="1346"/>
      <c r="N59" s="1346"/>
    </row>
    <row r="60" spans="1:14" s="1378" customFormat="1" ht="45" customHeight="1">
      <c r="A60" s="1638"/>
      <c r="B60" s="1639"/>
      <c r="C60" s="1628"/>
      <c r="D60" s="1359" t="s">
        <v>830</v>
      </c>
      <c r="E60" s="1371">
        <v>259000</v>
      </c>
      <c r="F60" s="1625"/>
      <c r="G60" s="1371">
        <v>259000</v>
      </c>
      <c r="H60" s="1625"/>
      <c r="I60" s="1361">
        <v>38294.239999999998</v>
      </c>
      <c r="J60" s="1625"/>
      <c r="K60" s="1362">
        <f t="shared" si="6"/>
        <v>0.14785420849420849</v>
      </c>
      <c r="L60" s="1363">
        <f t="shared" si="7"/>
        <v>0.14785420849420849</v>
      </c>
      <c r="M60" s="1346"/>
      <c r="N60" s="1346"/>
    </row>
    <row r="61" spans="1:14" s="1378" customFormat="1" ht="45" customHeight="1">
      <c r="A61" s="1640"/>
      <c r="B61" s="1639"/>
      <c r="C61" s="1628"/>
      <c r="D61" s="1359" t="s">
        <v>800</v>
      </c>
      <c r="E61" s="1371">
        <v>128363000</v>
      </c>
      <c r="F61" s="1625"/>
      <c r="G61" s="1371">
        <v>281305625</v>
      </c>
      <c r="H61" s="1625"/>
      <c r="I61" s="1361">
        <v>176265802.83999997</v>
      </c>
      <c r="J61" s="1625"/>
      <c r="K61" s="1362">
        <f t="shared" si="6"/>
        <v>1.3731823254364572</v>
      </c>
      <c r="L61" s="1363">
        <f t="shared" si="7"/>
        <v>0.6265989271988428</v>
      </c>
      <c r="M61" s="1346"/>
      <c r="N61" s="1346"/>
    </row>
    <row r="62" spans="1:14" s="1378" customFormat="1" ht="45" customHeight="1">
      <c r="A62" s="1641">
        <v>27</v>
      </c>
      <c r="B62" s="1639">
        <v>750</v>
      </c>
      <c r="C62" s="1628" t="s">
        <v>83</v>
      </c>
      <c r="D62" s="1359" t="s">
        <v>803</v>
      </c>
      <c r="E62" s="1371">
        <v>3964000</v>
      </c>
      <c r="F62" s="1625">
        <f>SUM(E62:E63)</f>
        <v>1301254000</v>
      </c>
      <c r="G62" s="1371">
        <v>6026000</v>
      </c>
      <c r="H62" s="1625">
        <f>SUM(G62:G63)</f>
        <v>1713154000</v>
      </c>
      <c r="I62" s="1361">
        <v>252334.85000000003</v>
      </c>
      <c r="J62" s="1625">
        <f>SUM(I62:I63)</f>
        <v>1263734592.3499999</v>
      </c>
      <c r="K62" s="1362">
        <f t="shared" si="6"/>
        <v>6.3656622098890017E-2</v>
      </c>
      <c r="L62" s="1363">
        <f t="shared" si="7"/>
        <v>4.1874352804513779E-2</v>
      </c>
      <c r="M62" s="1346"/>
      <c r="N62" s="1346"/>
    </row>
    <row r="63" spans="1:14" s="1378" customFormat="1" ht="45" customHeight="1">
      <c r="A63" s="1641"/>
      <c r="B63" s="1639"/>
      <c r="C63" s="1628"/>
      <c r="D63" s="1359" t="s">
        <v>804</v>
      </c>
      <c r="E63" s="1371">
        <v>1297290000</v>
      </c>
      <c r="F63" s="1625"/>
      <c r="G63" s="1371">
        <v>1707128000</v>
      </c>
      <c r="H63" s="1625"/>
      <c r="I63" s="1380">
        <v>1263482257.5</v>
      </c>
      <c r="J63" s="1625"/>
      <c r="K63" s="1362">
        <f t="shared" si="6"/>
        <v>0.97393971856716699</v>
      </c>
      <c r="L63" s="1363">
        <f t="shared" si="7"/>
        <v>0.74012157114170696</v>
      </c>
      <c r="M63" s="1346"/>
      <c r="N63" s="1346"/>
    </row>
    <row r="64" spans="1:14" s="1378" customFormat="1" ht="45" customHeight="1">
      <c r="A64" s="1641">
        <v>28</v>
      </c>
      <c r="B64" s="1639">
        <v>730</v>
      </c>
      <c r="C64" s="1628" t="s">
        <v>710</v>
      </c>
      <c r="D64" s="1359" t="s">
        <v>801</v>
      </c>
      <c r="E64" s="1371">
        <v>3264428000</v>
      </c>
      <c r="F64" s="1625">
        <f>SUM(E64:E69)</f>
        <v>4034275000</v>
      </c>
      <c r="G64" s="1371">
        <v>3072614000</v>
      </c>
      <c r="H64" s="1625">
        <f>SUM(G64:G69)</f>
        <v>4034275000</v>
      </c>
      <c r="I64" s="1361">
        <v>2507911478.0099998</v>
      </c>
      <c r="J64" s="1625">
        <f>SUM(I64:I69)</f>
        <v>3314198182.5299997</v>
      </c>
      <c r="K64" s="1362">
        <f t="shared" si="6"/>
        <v>0.76825449298008708</v>
      </c>
      <c r="L64" s="1363">
        <f t="shared" si="7"/>
        <v>0.81621429766641684</v>
      </c>
      <c r="M64" s="1346"/>
      <c r="N64" s="1346"/>
    </row>
    <row r="65" spans="1:14" s="1378" customFormat="1" ht="45" customHeight="1">
      <c r="A65" s="1641"/>
      <c r="B65" s="1639"/>
      <c r="C65" s="1628"/>
      <c r="D65" s="1359" t="s">
        <v>804</v>
      </c>
      <c r="E65" s="1371">
        <v>169000</v>
      </c>
      <c r="F65" s="1625"/>
      <c r="G65" s="1371">
        <v>169000</v>
      </c>
      <c r="H65" s="1625"/>
      <c r="I65" s="1364">
        <v>0</v>
      </c>
      <c r="J65" s="1625"/>
      <c r="K65" s="1365">
        <v>0</v>
      </c>
      <c r="L65" s="1366">
        <v>0</v>
      </c>
      <c r="M65" s="1346"/>
      <c r="N65" s="1346"/>
    </row>
    <row r="66" spans="1:14" s="1378" customFormat="1" ht="45" customHeight="1">
      <c r="A66" s="1641"/>
      <c r="B66" s="1639"/>
      <c r="C66" s="1628"/>
      <c r="D66" s="1359" t="s">
        <v>803</v>
      </c>
      <c r="E66" s="1371">
        <v>765204000</v>
      </c>
      <c r="F66" s="1625"/>
      <c r="G66" s="1371">
        <v>957018000</v>
      </c>
      <c r="H66" s="1625"/>
      <c r="I66" s="1361">
        <v>803674453.33000004</v>
      </c>
      <c r="J66" s="1625"/>
      <c r="K66" s="1362">
        <f>I66/E66</f>
        <v>1.0502747676828663</v>
      </c>
      <c r="L66" s="1363">
        <f>I66/G66</f>
        <v>0.83976942265453736</v>
      </c>
      <c r="M66" s="1346"/>
      <c r="N66" s="1346"/>
    </row>
    <row r="67" spans="1:14" s="1378" customFormat="1" ht="45" customHeight="1">
      <c r="A67" s="1641"/>
      <c r="B67" s="1639">
        <v>750</v>
      </c>
      <c r="C67" s="1628" t="s">
        <v>83</v>
      </c>
      <c r="D67" s="1359" t="s">
        <v>801</v>
      </c>
      <c r="E67" s="1371">
        <v>1713000</v>
      </c>
      <c r="F67" s="1625"/>
      <c r="G67" s="1371">
        <v>1817000</v>
      </c>
      <c r="H67" s="1625"/>
      <c r="I67" s="1361">
        <v>1045083.88</v>
      </c>
      <c r="J67" s="1625"/>
      <c r="K67" s="1362">
        <f>I67/E67</f>
        <v>0.61008983070636313</v>
      </c>
      <c r="L67" s="1363">
        <f>I67/G67</f>
        <v>0.5751699944964227</v>
      </c>
      <c r="M67" s="1346"/>
      <c r="N67" s="1346"/>
    </row>
    <row r="68" spans="1:14" s="1378" customFormat="1" ht="45" customHeight="1">
      <c r="A68" s="1641"/>
      <c r="B68" s="1639"/>
      <c r="C68" s="1628"/>
      <c r="D68" s="1359" t="s">
        <v>804</v>
      </c>
      <c r="E68" s="1371">
        <v>710000</v>
      </c>
      <c r="F68" s="1625"/>
      <c r="G68" s="1371">
        <v>301000</v>
      </c>
      <c r="H68" s="1625"/>
      <c r="I68" s="1361">
        <v>153180.15999999997</v>
      </c>
      <c r="J68" s="1625"/>
      <c r="K68" s="1362">
        <f>I68/E68</f>
        <v>0.21574670422535208</v>
      </c>
      <c r="L68" s="1363">
        <f>I68/G68</f>
        <v>0.50890418604651155</v>
      </c>
      <c r="M68" s="1346"/>
      <c r="N68" s="1346"/>
    </row>
    <row r="69" spans="1:14" s="1378" customFormat="1" ht="45" customHeight="1">
      <c r="A69" s="1641"/>
      <c r="B69" s="1639"/>
      <c r="C69" s="1628"/>
      <c r="D69" s="1359" t="s">
        <v>803</v>
      </c>
      <c r="E69" s="1371">
        <v>2051000</v>
      </c>
      <c r="F69" s="1625"/>
      <c r="G69" s="1371">
        <v>2356000</v>
      </c>
      <c r="H69" s="1625"/>
      <c r="I69" s="1361">
        <v>1413987.1499999997</v>
      </c>
      <c r="J69" s="1625"/>
      <c r="K69" s="1362">
        <f>I69/E69</f>
        <v>0.68941352998537286</v>
      </c>
      <c r="L69" s="1363">
        <f>I69/G69</f>
        <v>0.60016432512733431</v>
      </c>
      <c r="M69" s="1346"/>
      <c r="N69" s="1346"/>
    </row>
    <row r="70" spans="1:14" s="1378" customFormat="1" ht="45" customHeight="1">
      <c r="A70" s="1641">
        <v>29</v>
      </c>
      <c r="B70" s="1639">
        <v>752</v>
      </c>
      <c r="C70" s="1628" t="s">
        <v>113</v>
      </c>
      <c r="D70" s="1359" t="s">
        <v>800</v>
      </c>
      <c r="E70" s="1371">
        <v>300000</v>
      </c>
      <c r="F70" s="1625">
        <f>SUM(E70:E72)</f>
        <v>19041000</v>
      </c>
      <c r="G70" s="1371">
        <v>300000</v>
      </c>
      <c r="H70" s="1625">
        <f>SUM(G70:G72)</f>
        <v>19041000</v>
      </c>
      <c r="I70" s="1361">
        <v>99029.26</v>
      </c>
      <c r="J70" s="1625">
        <f>SUM(I70:I72)</f>
        <v>550922.43999999994</v>
      </c>
      <c r="K70" s="1362">
        <f>I70/E70</f>
        <v>0.3300975333333333</v>
      </c>
      <c r="L70" s="1363">
        <f>I70/G70</f>
        <v>0.3300975333333333</v>
      </c>
      <c r="M70" s="1346"/>
      <c r="N70" s="1346"/>
    </row>
    <row r="71" spans="1:14" s="1378" customFormat="1" ht="45" customHeight="1">
      <c r="A71" s="1641"/>
      <c r="B71" s="1639"/>
      <c r="C71" s="1628"/>
      <c r="D71" s="1359" t="s">
        <v>804</v>
      </c>
      <c r="E71" s="1371">
        <v>3129000</v>
      </c>
      <c r="F71" s="1625"/>
      <c r="G71" s="1371">
        <v>3129000</v>
      </c>
      <c r="H71" s="1625"/>
      <c r="I71" s="1364">
        <v>0</v>
      </c>
      <c r="J71" s="1625"/>
      <c r="K71" s="1365">
        <v>0</v>
      </c>
      <c r="L71" s="1366">
        <v>0</v>
      </c>
      <c r="M71" s="1346"/>
      <c r="N71" s="1346"/>
    </row>
    <row r="72" spans="1:14" s="1378" customFormat="1" ht="45" customHeight="1">
      <c r="A72" s="1641"/>
      <c r="B72" s="1373">
        <v>851</v>
      </c>
      <c r="C72" s="1359" t="s">
        <v>404</v>
      </c>
      <c r="D72" s="1359" t="s">
        <v>804</v>
      </c>
      <c r="E72" s="1371">
        <v>15612000</v>
      </c>
      <c r="F72" s="1625"/>
      <c r="G72" s="1371">
        <v>15612000</v>
      </c>
      <c r="H72" s="1625"/>
      <c r="I72" s="1361">
        <v>451893.18</v>
      </c>
      <c r="J72" s="1625"/>
      <c r="K72" s="1362">
        <f t="shared" ref="K72:K101" si="8">I72/E72</f>
        <v>2.8945245964642582E-2</v>
      </c>
      <c r="L72" s="1363">
        <f t="shared" ref="L72:L101" si="9">I72/G72</f>
        <v>2.8945245964642582E-2</v>
      </c>
      <c r="M72" s="1346"/>
      <c r="N72" s="1346"/>
    </row>
    <row r="73" spans="1:14" s="1378" customFormat="1" ht="45" customHeight="1">
      <c r="A73" s="1641">
        <v>30</v>
      </c>
      <c r="B73" s="1373">
        <v>750</v>
      </c>
      <c r="C73" s="1384" t="s">
        <v>83</v>
      </c>
      <c r="D73" s="1359" t="s">
        <v>803</v>
      </c>
      <c r="E73" s="1371">
        <v>457000</v>
      </c>
      <c r="F73" s="1625">
        <f>SUM(E73:E75)</f>
        <v>227584000</v>
      </c>
      <c r="G73" s="1371">
        <v>457000</v>
      </c>
      <c r="H73" s="1625">
        <f>SUM(G73:G75)</f>
        <v>233350769</v>
      </c>
      <c r="I73" s="1361">
        <v>278242.91000000003</v>
      </c>
      <c r="J73" s="1625">
        <f>SUM(I73:I75)</f>
        <v>140759047.67999995</v>
      </c>
      <c r="K73" s="1362">
        <f t="shared" si="8"/>
        <v>0.60884663019693663</v>
      </c>
      <c r="L73" s="1363">
        <f t="shared" si="9"/>
        <v>0.60884663019693663</v>
      </c>
      <c r="M73" s="1346"/>
      <c r="N73" s="1346"/>
    </row>
    <row r="74" spans="1:14" s="1378" customFormat="1" ht="45" customHeight="1">
      <c r="A74" s="1641"/>
      <c r="B74" s="1639">
        <v>801</v>
      </c>
      <c r="C74" s="1628" t="s">
        <v>115</v>
      </c>
      <c r="D74" s="1359" t="s">
        <v>804</v>
      </c>
      <c r="E74" s="1371">
        <v>1834000</v>
      </c>
      <c r="F74" s="1625"/>
      <c r="G74" s="1371">
        <v>4077322</v>
      </c>
      <c r="H74" s="1625"/>
      <c r="I74" s="1361">
        <v>2742730.16</v>
      </c>
      <c r="J74" s="1625"/>
      <c r="K74" s="1362">
        <f t="shared" si="8"/>
        <v>1.4954908178844057</v>
      </c>
      <c r="L74" s="1363">
        <f t="shared" si="9"/>
        <v>0.67267931254877589</v>
      </c>
      <c r="M74" s="1346"/>
      <c r="N74" s="1346"/>
    </row>
    <row r="75" spans="1:14" s="1378" customFormat="1" ht="45" customHeight="1">
      <c r="A75" s="1641"/>
      <c r="B75" s="1639"/>
      <c r="C75" s="1628"/>
      <c r="D75" s="1359" t="s">
        <v>803</v>
      </c>
      <c r="E75" s="1371">
        <v>225293000</v>
      </c>
      <c r="F75" s="1625"/>
      <c r="G75" s="1371">
        <v>228816447</v>
      </c>
      <c r="H75" s="1625"/>
      <c r="I75" s="1361">
        <v>137738074.60999995</v>
      </c>
      <c r="J75" s="1625"/>
      <c r="K75" s="1362">
        <f t="shared" si="8"/>
        <v>0.6113730768821044</v>
      </c>
      <c r="L75" s="1363">
        <f t="shared" si="9"/>
        <v>0.60195880329354101</v>
      </c>
      <c r="M75" s="1346"/>
      <c r="N75" s="1346"/>
    </row>
    <row r="76" spans="1:14" s="1378" customFormat="1" ht="45" customHeight="1">
      <c r="A76" s="1641">
        <v>31</v>
      </c>
      <c r="B76" s="1373">
        <v>750</v>
      </c>
      <c r="C76" s="1359" t="s">
        <v>83</v>
      </c>
      <c r="D76" s="1359" t="s">
        <v>803</v>
      </c>
      <c r="E76" s="1360">
        <v>2457000</v>
      </c>
      <c r="F76" s="1625">
        <f>SUM(E76:E94)</f>
        <v>1169498000</v>
      </c>
      <c r="G76" s="1360">
        <v>2457000</v>
      </c>
      <c r="H76" s="1625">
        <f>SUM(G76:G94)</f>
        <v>2024508306</v>
      </c>
      <c r="I76" s="1361">
        <v>282636.36</v>
      </c>
      <c r="J76" s="1625">
        <f>SUM(I76:I94)</f>
        <v>1932736840.9099998</v>
      </c>
      <c r="K76" s="1362">
        <f t="shared" si="8"/>
        <v>0.11503311355311355</v>
      </c>
      <c r="L76" s="1363">
        <f t="shared" si="9"/>
        <v>0.11503311355311355</v>
      </c>
      <c r="M76" s="1346"/>
      <c r="N76" s="1346"/>
    </row>
    <row r="77" spans="1:14" s="1378" customFormat="1" ht="45" customHeight="1">
      <c r="A77" s="1641"/>
      <c r="B77" s="1639">
        <v>853</v>
      </c>
      <c r="C77" s="1628" t="s">
        <v>582</v>
      </c>
      <c r="D77" s="1359" t="s">
        <v>800</v>
      </c>
      <c r="E77" s="1360">
        <v>3094000</v>
      </c>
      <c r="F77" s="1625"/>
      <c r="G77" s="1360">
        <v>1411000</v>
      </c>
      <c r="H77" s="1625"/>
      <c r="I77" s="1361">
        <v>453024.41000000003</v>
      </c>
      <c r="J77" s="1625"/>
      <c r="K77" s="1362">
        <f t="shared" si="8"/>
        <v>0.14642030058177119</v>
      </c>
      <c r="L77" s="1363">
        <f t="shared" si="9"/>
        <v>0.32106620127569102</v>
      </c>
      <c r="M77" s="1346"/>
      <c r="N77" s="1346"/>
    </row>
    <row r="78" spans="1:14" s="1378" customFormat="1" ht="45" customHeight="1">
      <c r="A78" s="1641"/>
      <c r="B78" s="1639"/>
      <c r="C78" s="1628"/>
      <c r="D78" s="1359" t="s">
        <v>803</v>
      </c>
      <c r="E78" s="1360">
        <v>780751000</v>
      </c>
      <c r="F78" s="1625"/>
      <c r="G78" s="1360">
        <v>803065988</v>
      </c>
      <c r="H78" s="1625"/>
      <c r="I78" s="1361">
        <v>714426871.18000007</v>
      </c>
      <c r="J78" s="1625"/>
      <c r="K78" s="1362">
        <f t="shared" si="8"/>
        <v>0.91505085639339567</v>
      </c>
      <c r="L78" s="1363">
        <f t="shared" si="9"/>
        <v>0.8896241178875578</v>
      </c>
      <c r="M78" s="1346"/>
      <c r="N78" s="1346"/>
    </row>
    <row r="79" spans="1:14" s="1378" customFormat="1" ht="45" customHeight="1">
      <c r="A79" s="1641"/>
      <c r="B79" s="1639"/>
      <c r="C79" s="1628"/>
      <c r="D79" s="1359" t="s">
        <v>805</v>
      </c>
      <c r="E79" s="1360">
        <v>29088000</v>
      </c>
      <c r="F79" s="1625"/>
      <c r="G79" s="1360">
        <v>198368242</v>
      </c>
      <c r="H79" s="1625"/>
      <c r="I79" s="1361">
        <v>198368241.90000001</v>
      </c>
      <c r="J79" s="1625"/>
      <c r="K79" s="1375">
        <f t="shared" si="8"/>
        <v>6.8195902743399346</v>
      </c>
      <c r="L79" s="1376">
        <f t="shared" si="9"/>
        <v>0.99999999949588703</v>
      </c>
      <c r="M79" s="1346"/>
      <c r="N79" s="1346"/>
    </row>
    <row r="80" spans="1:14" s="1378" customFormat="1" ht="45" customHeight="1">
      <c r="A80" s="1641"/>
      <c r="B80" s="1639"/>
      <c r="C80" s="1628"/>
      <c r="D80" s="1359" t="s">
        <v>806</v>
      </c>
      <c r="E80" s="1360">
        <v>26013000</v>
      </c>
      <c r="F80" s="1625"/>
      <c r="G80" s="1360">
        <v>70584091</v>
      </c>
      <c r="H80" s="1625"/>
      <c r="I80" s="1361">
        <v>70584090.189999998</v>
      </c>
      <c r="J80" s="1625"/>
      <c r="K80" s="1375">
        <f t="shared" si="8"/>
        <v>2.7134159916195748</v>
      </c>
      <c r="L80" s="1376">
        <f t="shared" si="9"/>
        <v>0.99999998852432626</v>
      </c>
      <c r="M80" s="1346"/>
      <c r="N80" s="1346"/>
    </row>
    <row r="81" spans="1:14" s="1378" customFormat="1" ht="45" customHeight="1">
      <c r="A81" s="1641"/>
      <c r="B81" s="1639"/>
      <c r="C81" s="1628"/>
      <c r="D81" s="1359" t="s">
        <v>807</v>
      </c>
      <c r="E81" s="1360">
        <v>31034000</v>
      </c>
      <c r="F81" s="1625"/>
      <c r="G81" s="1360">
        <v>142265889</v>
      </c>
      <c r="H81" s="1625"/>
      <c r="I81" s="1361">
        <v>142265888.31999999</v>
      </c>
      <c r="J81" s="1625"/>
      <c r="K81" s="1375">
        <f t="shared" si="8"/>
        <v>4.5841943777792098</v>
      </c>
      <c r="L81" s="1376">
        <f t="shared" si="9"/>
        <v>0.99999999522021754</v>
      </c>
      <c r="M81" s="1346"/>
      <c r="N81" s="1346"/>
    </row>
    <row r="82" spans="1:14" s="1378" customFormat="1" ht="45" customHeight="1">
      <c r="A82" s="1641"/>
      <c r="B82" s="1639"/>
      <c r="C82" s="1628"/>
      <c r="D82" s="1359" t="s">
        <v>855</v>
      </c>
      <c r="E82" s="1360">
        <v>8438000</v>
      </c>
      <c r="F82" s="1625"/>
      <c r="G82" s="1360">
        <v>22788851</v>
      </c>
      <c r="H82" s="1625"/>
      <c r="I82" s="1361">
        <v>22788850.219999999</v>
      </c>
      <c r="J82" s="1625"/>
      <c r="K82" s="1375">
        <f t="shared" si="8"/>
        <v>2.700740722920123</v>
      </c>
      <c r="L82" s="1376">
        <f t="shared" si="9"/>
        <v>0.99999996577273675</v>
      </c>
      <c r="M82" s="1346"/>
      <c r="N82" s="1346"/>
    </row>
    <row r="83" spans="1:14" s="1378" customFormat="1" ht="45" customHeight="1">
      <c r="A83" s="1641"/>
      <c r="B83" s="1639"/>
      <c r="C83" s="1628"/>
      <c r="D83" s="1359" t="s">
        <v>809</v>
      </c>
      <c r="E83" s="1360">
        <v>24751000</v>
      </c>
      <c r="F83" s="1625"/>
      <c r="G83" s="1360">
        <v>62693444</v>
      </c>
      <c r="H83" s="1625"/>
      <c r="I83" s="1361">
        <v>62693443.729999997</v>
      </c>
      <c r="J83" s="1625"/>
      <c r="K83" s="1375">
        <f t="shared" si="8"/>
        <v>2.5329660914710517</v>
      </c>
      <c r="L83" s="1376">
        <f t="shared" si="9"/>
        <v>0.99999999569332954</v>
      </c>
      <c r="M83" s="1346"/>
      <c r="N83" s="1346"/>
    </row>
    <row r="84" spans="1:14" s="1378" customFormat="1" ht="45" customHeight="1">
      <c r="A84" s="1641"/>
      <c r="B84" s="1639"/>
      <c r="C84" s="1628"/>
      <c r="D84" s="1359" t="s">
        <v>810</v>
      </c>
      <c r="E84" s="1360">
        <v>27511000</v>
      </c>
      <c r="F84" s="1625"/>
      <c r="G84" s="1360">
        <v>40422292</v>
      </c>
      <c r="H84" s="1625"/>
      <c r="I84" s="1361">
        <v>40422291.869999997</v>
      </c>
      <c r="J84" s="1625"/>
      <c r="K84" s="1375">
        <f t="shared" si="8"/>
        <v>1.4693137970266439</v>
      </c>
      <c r="L84" s="1376">
        <f t="shared" si="9"/>
        <v>0.99999999678395268</v>
      </c>
      <c r="M84" s="1346"/>
      <c r="N84" s="1346"/>
    </row>
    <row r="85" spans="1:14" s="1378" customFormat="1" ht="45" customHeight="1">
      <c r="A85" s="1641"/>
      <c r="B85" s="1639"/>
      <c r="C85" s="1628"/>
      <c r="D85" s="1359" t="s">
        <v>811</v>
      </c>
      <c r="E85" s="1360">
        <v>42760000</v>
      </c>
      <c r="F85" s="1625"/>
      <c r="G85" s="1360">
        <v>73934608</v>
      </c>
      <c r="H85" s="1625"/>
      <c r="I85" s="1361">
        <v>73934607.390000001</v>
      </c>
      <c r="J85" s="1625"/>
      <c r="K85" s="1375">
        <f t="shared" si="8"/>
        <v>1.7290600418615529</v>
      </c>
      <c r="L85" s="1376">
        <f t="shared" si="9"/>
        <v>0.99999999174946597</v>
      </c>
      <c r="M85" s="1346"/>
      <c r="N85" s="1346"/>
    </row>
    <row r="86" spans="1:14" s="1378" customFormat="1" ht="45" customHeight="1">
      <c r="A86" s="1641"/>
      <c r="B86" s="1639"/>
      <c r="C86" s="1628"/>
      <c r="D86" s="1359" t="s">
        <v>812</v>
      </c>
      <c r="E86" s="1360">
        <v>14189000</v>
      </c>
      <c r="F86" s="1625"/>
      <c r="G86" s="1360">
        <v>70868170</v>
      </c>
      <c r="H86" s="1625"/>
      <c r="I86" s="1361">
        <v>70868169.349999994</v>
      </c>
      <c r="J86" s="1625"/>
      <c r="K86" s="1375">
        <f t="shared" si="8"/>
        <v>4.9945851962788073</v>
      </c>
      <c r="L86" s="1376">
        <f t="shared" si="9"/>
        <v>0.99999999082804025</v>
      </c>
      <c r="M86" s="1346"/>
      <c r="N86" s="1346"/>
    </row>
    <row r="87" spans="1:14" s="1378" customFormat="1" ht="45" customHeight="1">
      <c r="A87" s="1641"/>
      <c r="B87" s="1639"/>
      <c r="C87" s="1628"/>
      <c r="D87" s="1359" t="s">
        <v>813</v>
      </c>
      <c r="E87" s="1360">
        <v>19854000</v>
      </c>
      <c r="F87" s="1625"/>
      <c r="G87" s="1360">
        <v>88292313</v>
      </c>
      <c r="H87" s="1625"/>
      <c r="I87" s="1361">
        <v>88292312.260000005</v>
      </c>
      <c r="J87" s="1625"/>
      <c r="K87" s="1375">
        <f t="shared" si="8"/>
        <v>4.4470792918303621</v>
      </c>
      <c r="L87" s="1376">
        <f t="shared" si="9"/>
        <v>0.99999999161874953</v>
      </c>
      <c r="M87" s="1346"/>
      <c r="N87" s="1346"/>
    </row>
    <row r="88" spans="1:14" s="1378" customFormat="1" ht="45" customHeight="1">
      <c r="A88" s="1641"/>
      <c r="B88" s="1639"/>
      <c r="C88" s="1628"/>
      <c r="D88" s="1359" t="s">
        <v>814</v>
      </c>
      <c r="E88" s="1360">
        <v>11153000</v>
      </c>
      <c r="F88" s="1625"/>
      <c r="G88" s="1360">
        <v>38634818</v>
      </c>
      <c r="H88" s="1625"/>
      <c r="I88" s="1361">
        <v>38634817.340000004</v>
      </c>
      <c r="J88" s="1625"/>
      <c r="K88" s="1375">
        <f t="shared" si="8"/>
        <v>3.4640740016139158</v>
      </c>
      <c r="L88" s="1376">
        <f t="shared" si="9"/>
        <v>0.99999998291696379</v>
      </c>
      <c r="M88" s="1346"/>
      <c r="N88" s="1346"/>
    </row>
    <row r="89" spans="1:14" s="1378" customFormat="1" ht="45" customHeight="1">
      <c r="A89" s="1641"/>
      <c r="B89" s="1639"/>
      <c r="C89" s="1628"/>
      <c r="D89" s="1359" t="s">
        <v>815</v>
      </c>
      <c r="E89" s="1360">
        <v>12553000</v>
      </c>
      <c r="F89" s="1625"/>
      <c r="G89" s="1360">
        <v>42369377</v>
      </c>
      <c r="H89" s="1625"/>
      <c r="I89" s="1361">
        <v>42369376.210000001</v>
      </c>
      <c r="J89" s="1625"/>
      <c r="K89" s="1375">
        <f t="shared" si="8"/>
        <v>3.3752390830877084</v>
      </c>
      <c r="L89" s="1376">
        <f t="shared" si="9"/>
        <v>0.999999981354458</v>
      </c>
      <c r="M89" s="1346"/>
      <c r="N89" s="1346"/>
    </row>
    <row r="90" spans="1:14" s="1378" customFormat="1" ht="45" customHeight="1">
      <c r="A90" s="1641"/>
      <c r="B90" s="1639"/>
      <c r="C90" s="1628"/>
      <c r="D90" s="1359" t="s">
        <v>816</v>
      </c>
      <c r="E90" s="1360">
        <v>39664000</v>
      </c>
      <c r="F90" s="1625"/>
      <c r="G90" s="1360">
        <v>144644400</v>
      </c>
      <c r="H90" s="1625"/>
      <c r="I90" s="1361">
        <v>144644399.74000001</v>
      </c>
      <c r="J90" s="1625"/>
      <c r="K90" s="1375">
        <f t="shared" si="8"/>
        <v>3.6467426316054863</v>
      </c>
      <c r="L90" s="1376">
        <f t="shared" si="9"/>
        <v>0.99999999820248842</v>
      </c>
      <c r="M90" s="1346"/>
      <c r="N90" s="1346"/>
    </row>
    <row r="91" spans="1:14" s="1378" customFormat="1" ht="45" customHeight="1">
      <c r="A91" s="1641"/>
      <c r="B91" s="1639"/>
      <c r="C91" s="1628"/>
      <c r="D91" s="1359" t="s">
        <v>817</v>
      </c>
      <c r="E91" s="1360">
        <v>17365000</v>
      </c>
      <c r="F91" s="1625"/>
      <c r="G91" s="1360">
        <v>38879320</v>
      </c>
      <c r="H91" s="1625"/>
      <c r="I91" s="1361">
        <v>38879319.880000003</v>
      </c>
      <c r="J91" s="1625"/>
      <c r="K91" s="1375">
        <f t="shared" si="8"/>
        <v>2.2389473008926002</v>
      </c>
      <c r="L91" s="1376">
        <f t="shared" si="9"/>
        <v>0.99999999691352637</v>
      </c>
      <c r="M91" s="1346"/>
      <c r="N91" s="1346"/>
    </row>
    <row r="92" spans="1:14" s="1378" customFormat="1" ht="45" customHeight="1">
      <c r="A92" s="1641"/>
      <c r="B92" s="1639"/>
      <c r="C92" s="1628"/>
      <c r="D92" s="1359" t="s">
        <v>818</v>
      </c>
      <c r="E92" s="1360">
        <v>35079000</v>
      </c>
      <c r="F92" s="1625"/>
      <c r="G92" s="1360">
        <v>55490048</v>
      </c>
      <c r="H92" s="1625"/>
      <c r="I92" s="1361">
        <v>55490047.109999999</v>
      </c>
      <c r="J92" s="1625"/>
      <c r="K92" s="1375">
        <f t="shared" si="8"/>
        <v>1.5818594347045241</v>
      </c>
      <c r="L92" s="1376">
        <f t="shared" si="9"/>
        <v>0.99999998396108791</v>
      </c>
      <c r="M92" s="1346"/>
      <c r="N92" s="1346"/>
    </row>
    <row r="93" spans="1:14" s="1378" customFormat="1" ht="45" customHeight="1">
      <c r="A93" s="1641"/>
      <c r="B93" s="1639"/>
      <c r="C93" s="1628"/>
      <c r="D93" s="1359" t="s">
        <v>819</v>
      </c>
      <c r="E93" s="1360">
        <v>22605000</v>
      </c>
      <c r="F93" s="1625"/>
      <c r="G93" s="1360">
        <v>43015077</v>
      </c>
      <c r="H93" s="1625"/>
      <c r="I93" s="1361">
        <v>43015076.159999996</v>
      </c>
      <c r="J93" s="1625"/>
      <c r="K93" s="1375">
        <f t="shared" si="8"/>
        <v>1.9029009581950895</v>
      </c>
      <c r="L93" s="1376">
        <f t="shared" si="9"/>
        <v>0.99999998047196326</v>
      </c>
      <c r="M93" s="1346"/>
      <c r="N93" s="1346"/>
    </row>
    <row r="94" spans="1:14" s="1378" customFormat="1" ht="45" customHeight="1">
      <c r="A94" s="1641"/>
      <c r="B94" s="1639"/>
      <c r="C94" s="1628"/>
      <c r="D94" s="1359" t="s">
        <v>820</v>
      </c>
      <c r="E94" s="1360">
        <v>21139000</v>
      </c>
      <c r="F94" s="1625"/>
      <c r="G94" s="1360">
        <v>84323378</v>
      </c>
      <c r="H94" s="1625"/>
      <c r="I94" s="1361">
        <v>84323377.290000007</v>
      </c>
      <c r="J94" s="1625"/>
      <c r="K94" s="1375">
        <f t="shared" si="8"/>
        <v>3.9889955669615405</v>
      </c>
      <c r="L94" s="1376">
        <f t="shared" si="9"/>
        <v>0.99999999158003383</v>
      </c>
      <c r="M94" s="1346"/>
      <c r="N94" s="1346"/>
    </row>
    <row r="95" spans="1:14" s="1378" customFormat="1" ht="45" customHeight="1">
      <c r="A95" s="1610">
        <v>32</v>
      </c>
      <c r="B95" s="1639">
        <v>801</v>
      </c>
      <c r="C95" s="1628" t="s">
        <v>115</v>
      </c>
      <c r="D95" s="1359" t="s">
        <v>800</v>
      </c>
      <c r="E95" s="1360">
        <v>10977000</v>
      </c>
      <c r="F95" s="1625">
        <f>SUM(E95:E108)</f>
        <v>30965000</v>
      </c>
      <c r="G95" s="1360">
        <v>12819885</v>
      </c>
      <c r="H95" s="1625">
        <f>SUM(G95:G108)</f>
        <v>30965000</v>
      </c>
      <c r="I95" s="1361">
        <v>7163974.4000000004</v>
      </c>
      <c r="J95" s="1625">
        <f>SUM(I95:I108)</f>
        <v>16308688.709999999</v>
      </c>
      <c r="K95" s="1362">
        <f t="shared" si="8"/>
        <v>0.65263500045549794</v>
      </c>
      <c r="L95" s="1363">
        <f t="shared" si="9"/>
        <v>0.55881736848653485</v>
      </c>
      <c r="M95" s="1346"/>
      <c r="N95" s="1346"/>
    </row>
    <row r="96" spans="1:14" s="1378" customFormat="1" ht="45" customHeight="1">
      <c r="A96" s="1610"/>
      <c r="B96" s="1639"/>
      <c r="C96" s="1628"/>
      <c r="D96" s="1359" t="s">
        <v>803</v>
      </c>
      <c r="E96" s="1360">
        <v>6386000</v>
      </c>
      <c r="F96" s="1625"/>
      <c r="G96" s="1360">
        <v>6919137</v>
      </c>
      <c r="H96" s="1625"/>
      <c r="I96" s="1361">
        <v>3493827.27</v>
      </c>
      <c r="J96" s="1625"/>
      <c r="K96" s="1362">
        <f t="shared" si="8"/>
        <v>0.54710730817413089</v>
      </c>
      <c r="L96" s="1363">
        <f t="shared" si="9"/>
        <v>0.50495130678869349</v>
      </c>
      <c r="M96" s="1346"/>
      <c r="N96" s="1346"/>
    </row>
    <row r="97" spans="1:14" s="1378" customFormat="1" ht="45" customHeight="1">
      <c r="A97" s="1610"/>
      <c r="B97" s="1639"/>
      <c r="C97" s="1628"/>
      <c r="D97" s="1359" t="s">
        <v>806</v>
      </c>
      <c r="E97" s="1360">
        <v>282000</v>
      </c>
      <c r="F97" s="1625"/>
      <c r="G97" s="1360">
        <v>1198272</v>
      </c>
      <c r="H97" s="1625"/>
      <c r="I97" s="1361">
        <v>536211.27</v>
      </c>
      <c r="J97" s="1625"/>
      <c r="K97" s="1362">
        <f t="shared" si="8"/>
        <v>1.9014584042553193</v>
      </c>
      <c r="L97" s="1363">
        <f t="shared" si="9"/>
        <v>0.44748710643326389</v>
      </c>
      <c r="M97" s="1346"/>
      <c r="N97" s="1346"/>
    </row>
    <row r="98" spans="1:14" s="1378" customFormat="1" ht="45" customHeight="1">
      <c r="A98" s="1610"/>
      <c r="B98" s="1639"/>
      <c r="C98" s="1628"/>
      <c r="D98" s="1359" t="s">
        <v>807</v>
      </c>
      <c r="E98" s="1360">
        <v>2259000</v>
      </c>
      <c r="F98" s="1625"/>
      <c r="G98" s="1360">
        <v>2301359</v>
      </c>
      <c r="H98" s="1625"/>
      <c r="I98" s="1361">
        <v>1329156.8500000003</v>
      </c>
      <c r="J98" s="1625"/>
      <c r="K98" s="1362">
        <f t="shared" si="8"/>
        <v>0.58838284639220906</v>
      </c>
      <c r="L98" s="1363">
        <f t="shared" si="9"/>
        <v>0.57755302410445319</v>
      </c>
      <c r="M98" s="1346"/>
      <c r="N98" s="1346"/>
    </row>
    <row r="99" spans="1:14" s="1378" customFormat="1" ht="45" customHeight="1">
      <c r="A99" s="1610"/>
      <c r="B99" s="1639"/>
      <c r="C99" s="1628"/>
      <c r="D99" s="1384" t="s">
        <v>855</v>
      </c>
      <c r="E99" s="1360">
        <v>304000</v>
      </c>
      <c r="F99" s="1625"/>
      <c r="G99" s="1360">
        <v>747688</v>
      </c>
      <c r="H99" s="1625"/>
      <c r="I99" s="1361">
        <v>200134.80000000002</v>
      </c>
      <c r="J99" s="1625"/>
      <c r="K99" s="1362">
        <f t="shared" si="8"/>
        <v>0.65833815789473693</v>
      </c>
      <c r="L99" s="1363">
        <f t="shared" si="9"/>
        <v>0.26767154214057204</v>
      </c>
      <c r="M99" s="1346"/>
      <c r="N99" s="1346"/>
    </row>
    <row r="100" spans="1:14" s="1378" customFormat="1" ht="45" customHeight="1">
      <c r="A100" s="1610"/>
      <c r="B100" s="1639"/>
      <c r="C100" s="1628"/>
      <c r="D100" s="1359" t="s">
        <v>809</v>
      </c>
      <c r="E100" s="1360">
        <v>3343000</v>
      </c>
      <c r="F100" s="1625"/>
      <c r="G100" s="1360">
        <v>1952735</v>
      </c>
      <c r="H100" s="1625"/>
      <c r="I100" s="1361">
        <v>922086.91999999993</v>
      </c>
      <c r="J100" s="1625"/>
      <c r="K100" s="1362">
        <f t="shared" si="8"/>
        <v>0.27582618007777443</v>
      </c>
      <c r="L100" s="1363">
        <f t="shared" si="9"/>
        <v>0.47220279249360508</v>
      </c>
      <c r="M100" s="1346"/>
      <c r="N100" s="1346"/>
    </row>
    <row r="101" spans="1:14" s="1378" customFormat="1" ht="45" customHeight="1">
      <c r="A101" s="1610"/>
      <c r="B101" s="1639"/>
      <c r="C101" s="1628"/>
      <c r="D101" s="1359" t="s">
        <v>810</v>
      </c>
      <c r="E101" s="1360">
        <v>936000</v>
      </c>
      <c r="F101" s="1625"/>
      <c r="G101" s="1360">
        <v>219497</v>
      </c>
      <c r="H101" s="1625"/>
      <c r="I101" s="1361">
        <v>218726.19</v>
      </c>
      <c r="J101" s="1625"/>
      <c r="K101" s="1362">
        <f t="shared" si="8"/>
        <v>0.23368182692307693</v>
      </c>
      <c r="L101" s="1363">
        <f t="shared" si="9"/>
        <v>0.99648828913379228</v>
      </c>
      <c r="M101" s="1346"/>
      <c r="N101" s="1346"/>
    </row>
    <row r="102" spans="1:14" s="1378" customFormat="1" ht="45" customHeight="1">
      <c r="A102" s="1610"/>
      <c r="B102" s="1639"/>
      <c r="C102" s="1628"/>
      <c r="D102" s="1359" t="s">
        <v>811</v>
      </c>
      <c r="E102" s="1360">
        <v>943000</v>
      </c>
      <c r="F102" s="1625"/>
      <c r="G102" s="1360">
        <v>232686</v>
      </c>
      <c r="H102" s="1625"/>
      <c r="I102" s="1361">
        <v>70810</v>
      </c>
      <c r="J102" s="1625"/>
      <c r="K102" s="1362">
        <f>I102/E102</f>
        <v>7.5090137857900321E-2</v>
      </c>
      <c r="L102" s="1363">
        <f>I102/G102</f>
        <v>0.30431568723515812</v>
      </c>
      <c r="M102" s="1346"/>
      <c r="N102" s="1346"/>
    </row>
    <row r="103" spans="1:14" s="1378" customFormat="1" ht="45" customHeight="1">
      <c r="A103" s="1610"/>
      <c r="B103" s="1639"/>
      <c r="C103" s="1628"/>
      <c r="D103" s="1359" t="s">
        <v>813</v>
      </c>
      <c r="E103" s="1360">
        <v>829000</v>
      </c>
      <c r="F103" s="1625"/>
      <c r="G103" s="1385">
        <v>0</v>
      </c>
      <c r="H103" s="1625"/>
      <c r="I103" s="1364">
        <v>0</v>
      </c>
      <c r="J103" s="1625"/>
      <c r="K103" s="1365">
        <v>0</v>
      </c>
      <c r="L103" s="1366">
        <v>0</v>
      </c>
      <c r="M103" s="1346"/>
      <c r="N103" s="1346"/>
    </row>
    <row r="104" spans="1:14" s="1378" customFormat="1" ht="45" customHeight="1">
      <c r="A104" s="1610"/>
      <c r="B104" s="1639"/>
      <c r="C104" s="1628"/>
      <c r="D104" s="1359" t="s">
        <v>814</v>
      </c>
      <c r="E104" s="1360">
        <v>1892000</v>
      </c>
      <c r="F104" s="1625"/>
      <c r="G104" s="1360">
        <v>1856868</v>
      </c>
      <c r="H104" s="1625"/>
      <c r="I104" s="1361">
        <v>348205.26999999996</v>
      </c>
      <c r="J104" s="1625"/>
      <c r="K104" s="1362">
        <f>I104/E104</f>
        <v>0.18404084038054966</v>
      </c>
      <c r="L104" s="1363">
        <f>I104/G104</f>
        <v>0.18752289877363387</v>
      </c>
      <c r="M104" s="1346"/>
      <c r="N104" s="1346"/>
    </row>
    <row r="105" spans="1:14" s="1378" customFormat="1" ht="45" customHeight="1">
      <c r="A105" s="1610"/>
      <c r="B105" s="1639"/>
      <c r="C105" s="1628"/>
      <c r="D105" s="1359" t="s">
        <v>816</v>
      </c>
      <c r="E105" s="1360">
        <v>1279000</v>
      </c>
      <c r="F105" s="1625"/>
      <c r="G105" s="1360">
        <v>629005</v>
      </c>
      <c r="H105" s="1625"/>
      <c r="I105" s="1361">
        <v>451436.98</v>
      </c>
      <c r="J105" s="1625"/>
      <c r="K105" s="1362">
        <f>I105/E105</f>
        <v>0.35296089132134478</v>
      </c>
      <c r="L105" s="1363">
        <f>I105/G105</f>
        <v>0.717700145467842</v>
      </c>
      <c r="M105" s="1346"/>
      <c r="N105" s="1346"/>
    </row>
    <row r="106" spans="1:14" s="1378" customFormat="1" ht="45" customHeight="1">
      <c r="A106" s="1610"/>
      <c r="B106" s="1639"/>
      <c r="C106" s="1628"/>
      <c r="D106" s="1359" t="s">
        <v>818</v>
      </c>
      <c r="E106" s="1360">
        <v>599000</v>
      </c>
      <c r="F106" s="1625"/>
      <c r="G106" s="1360">
        <v>1284144</v>
      </c>
      <c r="H106" s="1625"/>
      <c r="I106" s="1361">
        <v>770397.07000000007</v>
      </c>
      <c r="J106" s="1625"/>
      <c r="K106" s="1362">
        <f>I106/E106</f>
        <v>1.2861386811352256</v>
      </c>
      <c r="L106" s="1363">
        <f>I106/G106</f>
        <v>0.59993043615046293</v>
      </c>
      <c r="M106" s="1346"/>
      <c r="N106" s="1346"/>
    </row>
    <row r="107" spans="1:14" s="1378" customFormat="1" ht="45" customHeight="1">
      <c r="A107" s="1610"/>
      <c r="B107" s="1639"/>
      <c r="C107" s="1628"/>
      <c r="D107" s="1359" t="s">
        <v>819</v>
      </c>
      <c r="E107" s="1360">
        <v>16000</v>
      </c>
      <c r="F107" s="1625"/>
      <c r="G107" s="1360">
        <v>803724</v>
      </c>
      <c r="H107" s="1625"/>
      <c r="I107" s="1361">
        <v>803721.69000000006</v>
      </c>
      <c r="J107" s="1625"/>
      <c r="K107" s="1362">
        <f>I107/E107</f>
        <v>50.232605625000005</v>
      </c>
      <c r="L107" s="1363">
        <f>I107/G107</f>
        <v>0.99999712587903322</v>
      </c>
      <c r="M107" s="1346"/>
      <c r="N107" s="1346"/>
    </row>
    <row r="108" spans="1:14" s="1378" customFormat="1" ht="45" customHeight="1">
      <c r="A108" s="1610"/>
      <c r="B108" s="1639"/>
      <c r="C108" s="1628"/>
      <c r="D108" s="1359" t="s">
        <v>820</v>
      </c>
      <c r="E108" s="1360">
        <v>920000</v>
      </c>
      <c r="F108" s="1625"/>
      <c r="G108" s="1364">
        <v>0</v>
      </c>
      <c r="H108" s="1625"/>
      <c r="I108" s="1364">
        <v>0</v>
      </c>
      <c r="J108" s="1625"/>
      <c r="K108" s="1365">
        <v>0</v>
      </c>
      <c r="L108" s="1366">
        <v>0</v>
      </c>
      <c r="M108" s="1346"/>
      <c r="N108" s="1346"/>
    </row>
    <row r="109" spans="1:14" s="1378" customFormat="1" ht="45" customHeight="1">
      <c r="A109" s="1372">
        <v>33</v>
      </c>
      <c r="B109" s="1386" t="s">
        <v>350</v>
      </c>
      <c r="C109" s="1387" t="s">
        <v>351</v>
      </c>
      <c r="D109" s="1384" t="s">
        <v>831</v>
      </c>
      <c r="E109" s="1360">
        <v>8686699000</v>
      </c>
      <c r="F109" s="1388">
        <f>E109</f>
        <v>8686699000</v>
      </c>
      <c r="G109" s="1360">
        <v>19573155000</v>
      </c>
      <c r="H109" s="1388">
        <f>G109</f>
        <v>19573155000</v>
      </c>
      <c r="I109" s="1361">
        <v>14126390210.59</v>
      </c>
      <c r="J109" s="1388">
        <f>I109</f>
        <v>14126390210.59</v>
      </c>
      <c r="K109" s="1362">
        <f t="shared" ref="K109:K115" si="10">I109/E109</f>
        <v>1.6262092436482489</v>
      </c>
      <c r="L109" s="1363">
        <f t="shared" ref="L109:L115" si="11">I109/G109</f>
        <v>0.72172269675430456</v>
      </c>
      <c r="M109" s="1346"/>
      <c r="N109" s="1346"/>
    </row>
    <row r="110" spans="1:14" s="1378" customFormat="1" ht="45" customHeight="1">
      <c r="A110" s="1637">
        <v>34</v>
      </c>
      <c r="B110" s="1639">
        <v>150</v>
      </c>
      <c r="C110" s="1628" t="s">
        <v>359</v>
      </c>
      <c r="D110" s="1359" t="s">
        <v>829</v>
      </c>
      <c r="E110" s="1360">
        <v>110000</v>
      </c>
      <c r="F110" s="1625">
        <f>SUM(E110:E142)</f>
        <v>18771061000</v>
      </c>
      <c r="G110" s="1360">
        <v>250000</v>
      </c>
      <c r="H110" s="1625">
        <f>SUM(G110:G142)</f>
        <v>24694277979</v>
      </c>
      <c r="I110" s="1361">
        <v>132545.01999999999</v>
      </c>
      <c r="J110" s="1625">
        <f>SUM(I110:I142)</f>
        <v>17970229034.509995</v>
      </c>
      <c r="K110" s="1362">
        <f t="shared" si="10"/>
        <v>1.2049547272727272</v>
      </c>
      <c r="L110" s="1363">
        <f t="shared" si="11"/>
        <v>0.53018007999999994</v>
      </c>
      <c r="M110" s="1346"/>
      <c r="N110" s="1346"/>
    </row>
    <row r="111" spans="1:14" s="1378" customFormat="1" ht="45" customHeight="1">
      <c r="A111" s="1638"/>
      <c r="B111" s="1639"/>
      <c r="C111" s="1628"/>
      <c r="D111" s="1384" t="s">
        <v>830</v>
      </c>
      <c r="E111" s="1360">
        <v>44475000</v>
      </c>
      <c r="F111" s="1625"/>
      <c r="G111" s="1360">
        <v>15335000</v>
      </c>
      <c r="H111" s="1625"/>
      <c r="I111" s="1361">
        <v>809998.87</v>
      </c>
      <c r="J111" s="1625"/>
      <c r="K111" s="1362">
        <f t="shared" si="10"/>
        <v>1.8212453513209669E-2</v>
      </c>
      <c r="L111" s="1363">
        <f t="shared" si="11"/>
        <v>5.2820271926964459E-2</v>
      </c>
      <c r="M111" s="1346"/>
      <c r="N111" s="1346"/>
    </row>
    <row r="112" spans="1:14" s="1378" customFormat="1" ht="45" customHeight="1">
      <c r="A112" s="1638"/>
      <c r="B112" s="1639"/>
      <c r="C112" s="1628"/>
      <c r="D112" s="1359" t="s">
        <v>801</v>
      </c>
      <c r="E112" s="1360">
        <v>1730307000</v>
      </c>
      <c r="F112" s="1625"/>
      <c r="G112" s="1360">
        <v>3927623400</v>
      </c>
      <c r="H112" s="1625"/>
      <c r="I112" s="1361">
        <v>2264442338.25</v>
      </c>
      <c r="J112" s="1625"/>
      <c r="K112" s="1362">
        <f t="shared" si="10"/>
        <v>1.3086939706364247</v>
      </c>
      <c r="L112" s="1363">
        <f t="shared" si="11"/>
        <v>0.57654263345360457</v>
      </c>
      <c r="M112" s="1346"/>
      <c r="N112" s="1346"/>
    </row>
    <row r="113" spans="1:14" s="1378" customFormat="1" ht="45" customHeight="1">
      <c r="A113" s="1638"/>
      <c r="B113" s="1639"/>
      <c r="C113" s="1628"/>
      <c r="D113" s="1384" t="s">
        <v>802</v>
      </c>
      <c r="E113" s="1360">
        <v>581981000</v>
      </c>
      <c r="F113" s="1625"/>
      <c r="G113" s="1360">
        <v>723739210</v>
      </c>
      <c r="H113" s="1625"/>
      <c r="I113" s="1361">
        <v>523546299.25999999</v>
      </c>
      <c r="J113" s="1625"/>
      <c r="K113" s="1362">
        <f t="shared" si="10"/>
        <v>0.89959345624685338</v>
      </c>
      <c r="L113" s="1363">
        <f t="shared" si="11"/>
        <v>0.72339081816501272</v>
      </c>
      <c r="M113" s="1346"/>
      <c r="N113" s="1346"/>
    </row>
    <row r="114" spans="1:14" s="1378" customFormat="1" ht="45" customHeight="1">
      <c r="A114" s="1638"/>
      <c r="B114" s="1639"/>
      <c r="C114" s="1628"/>
      <c r="D114" s="1384" t="s">
        <v>856</v>
      </c>
      <c r="E114" s="1360"/>
      <c r="F114" s="1625"/>
      <c r="G114" s="1360">
        <v>5185559</v>
      </c>
      <c r="H114" s="1625"/>
      <c r="I114" s="1361">
        <v>5185556.87</v>
      </c>
      <c r="J114" s="1625"/>
      <c r="K114" s="1365">
        <v>0</v>
      </c>
      <c r="L114" s="1363">
        <f t="shared" si="11"/>
        <v>0.99999958924389831</v>
      </c>
      <c r="M114" s="1346"/>
      <c r="N114" s="1346"/>
    </row>
    <row r="115" spans="1:14" s="1378" customFormat="1" ht="45" customHeight="1">
      <c r="A115" s="1638"/>
      <c r="B115" s="1639"/>
      <c r="C115" s="1628"/>
      <c r="D115" s="1359" t="s">
        <v>803</v>
      </c>
      <c r="E115" s="1360">
        <v>145440000</v>
      </c>
      <c r="F115" s="1625"/>
      <c r="G115" s="1360">
        <v>158899573</v>
      </c>
      <c r="H115" s="1625"/>
      <c r="I115" s="1361">
        <v>114092274.3</v>
      </c>
      <c r="J115" s="1625"/>
      <c r="K115" s="1362">
        <f t="shared" si="10"/>
        <v>0.78446283209570955</v>
      </c>
      <c r="L115" s="1363">
        <f t="shared" si="11"/>
        <v>0.71801498358966642</v>
      </c>
      <c r="M115" s="1346"/>
      <c r="N115" s="1346"/>
    </row>
    <row r="116" spans="1:14" s="1378" customFormat="1" ht="45" customHeight="1">
      <c r="A116" s="1638">
        <v>34</v>
      </c>
      <c r="B116" s="1373">
        <v>500</v>
      </c>
      <c r="C116" s="1359" t="s">
        <v>364</v>
      </c>
      <c r="D116" s="1359" t="s">
        <v>801</v>
      </c>
      <c r="E116" s="1360">
        <v>32500000</v>
      </c>
      <c r="F116" s="1625"/>
      <c r="G116" s="1360">
        <v>20000000</v>
      </c>
      <c r="H116" s="1625"/>
      <c r="I116" s="1361">
        <v>10000000</v>
      </c>
      <c r="J116" s="1625"/>
      <c r="K116" s="1362">
        <f>I116/E116</f>
        <v>0.30769230769230771</v>
      </c>
      <c r="L116" s="1363">
        <f>I116/G116</f>
        <v>0.5</v>
      </c>
      <c r="M116" s="1346"/>
      <c r="N116" s="1346"/>
    </row>
    <row r="117" spans="1:14" s="1378" customFormat="1" ht="45" customHeight="1">
      <c r="A117" s="1638"/>
      <c r="B117" s="1639">
        <v>750</v>
      </c>
      <c r="C117" s="1628" t="s">
        <v>83</v>
      </c>
      <c r="D117" s="1359" t="s">
        <v>829</v>
      </c>
      <c r="E117" s="1360">
        <v>53001000</v>
      </c>
      <c r="F117" s="1625"/>
      <c r="G117" s="1360">
        <v>47844792</v>
      </c>
      <c r="H117" s="1625"/>
      <c r="I117" s="1361">
        <v>17763819.540000003</v>
      </c>
      <c r="J117" s="1625"/>
      <c r="K117" s="1362">
        <f t="shared" ref="K117:K138" si="12">I117/E117</f>
        <v>0.33516008263995023</v>
      </c>
      <c r="L117" s="1363">
        <f t="shared" ref="L117:L138" si="13">I117/G117</f>
        <v>0.37128010797915062</v>
      </c>
      <c r="M117" s="1346"/>
      <c r="N117" s="1346"/>
    </row>
    <row r="118" spans="1:14" s="1378" customFormat="1" ht="45" customHeight="1">
      <c r="A118" s="1638"/>
      <c r="B118" s="1639"/>
      <c r="C118" s="1628"/>
      <c r="D118" s="1384" t="s">
        <v>830</v>
      </c>
      <c r="E118" s="1360">
        <v>118455000</v>
      </c>
      <c r="F118" s="1625"/>
      <c r="G118" s="1360">
        <v>152611208</v>
      </c>
      <c r="H118" s="1625"/>
      <c r="I118" s="1361">
        <v>96443279.109999999</v>
      </c>
      <c r="J118" s="1625"/>
      <c r="K118" s="1362">
        <f t="shared" si="12"/>
        <v>0.81417651521674894</v>
      </c>
      <c r="L118" s="1363">
        <f t="shared" si="13"/>
        <v>0.63195410333165047</v>
      </c>
      <c r="M118" s="1346"/>
      <c r="N118" s="1346"/>
    </row>
    <row r="119" spans="1:14" s="1378" customFormat="1" ht="45" customHeight="1">
      <c r="A119" s="1638"/>
      <c r="B119" s="1639"/>
      <c r="C119" s="1628"/>
      <c r="D119" s="1359" t="s">
        <v>800</v>
      </c>
      <c r="E119" s="1360">
        <v>8335000</v>
      </c>
      <c r="F119" s="1625"/>
      <c r="G119" s="1360">
        <v>11644381</v>
      </c>
      <c r="H119" s="1625"/>
      <c r="I119" s="1361">
        <v>9195591.9100000001</v>
      </c>
      <c r="J119" s="1625"/>
      <c r="K119" s="1362">
        <f t="shared" si="12"/>
        <v>1.1032503791241752</v>
      </c>
      <c r="L119" s="1363">
        <f t="shared" si="13"/>
        <v>0.78970208120122487</v>
      </c>
      <c r="M119" s="1346"/>
      <c r="N119" s="1346"/>
    </row>
    <row r="120" spans="1:14" s="1378" customFormat="1" ht="45" customHeight="1">
      <c r="A120" s="1638"/>
      <c r="B120" s="1639"/>
      <c r="C120" s="1628"/>
      <c r="D120" s="1359" t="s">
        <v>803</v>
      </c>
      <c r="E120" s="1360">
        <v>119614000</v>
      </c>
      <c r="F120" s="1625"/>
      <c r="G120" s="1360">
        <v>114763269</v>
      </c>
      <c r="H120" s="1625"/>
      <c r="I120" s="1361">
        <v>51794460.00999999</v>
      </c>
      <c r="J120" s="1625"/>
      <c r="K120" s="1362">
        <f t="shared" si="12"/>
        <v>0.43301335972377808</v>
      </c>
      <c r="L120" s="1363">
        <f t="shared" si="13"/>
        <v>0.45131565579575805</v>
      </c>
      <c r="M120" s="1346"/>
      <c r="N120" s="1346"/>
    </row>
    <row r="121" spans="1:14" s="1378" customFormat="1" ht="45" customHeight="1">
      <c r="A121" s="1638"/>
      <c r="B121" s="1639">
        <v>758</v>
      </c>
      <c r="C121" s="1628" t="s">
        <v>401</v>
      </c>
      <c r="D121" s="1384" t="s">
        <v>805</v>
      </c>
      <c r="E121" s="1360">
        <v>1070318000</v>
      </c>
      <c r="F121" s="1625"/>
      <c r="G121" s="1360">
        <v>1290198298</v>
      </c>
      <c r="H121" s="1625"/>
      <c r="I121" s="1361">
        <v>963598199.48000002</v>
      </c>
      <c r="J121" s="1625"/>
      <c r="K121" s="1362">
        <f t="shared" si="12"/>
        <v>0.90029150166586003</v>
      </c>
      <c r="L121" s="1363">
        <f t="shared" si="13"/>
        <v>0.74686054149483927</v>
      </c>
      <c r="M121" s="1346"/>
      <c r="N121" s="1346"/>
    </row>
    <row r="122" spans="1:14" s="1378" customFormat="1" ht="45" customHeight="1">
      <c r="A122" s="1638"/>
      <c r="B122" s="1639"/>
      <c r="C122" s="1628"/>
      <c r="D122" s="1384" t="s">
        <v>806</v>
      </c>
      <c r="E122" s="1360">
        <v>919124000</v>
      </c>
      <c r="F122" s="1625"/>
      <c r="G122" s="1360">
        <v>1219124000</v>
      </c>
      <c r="H122" s="1625"/>
      <c r="I122" s="1380">
        <v>964746416.18000019</v>
      </c>
      <c r="J122" s="1625"/>
      <c r="K122" s="1362">
        <f t="shared" si="12"/>
        <v>1.0496368457139627</v>
      </c>
      <c r="L122" s="1363">
        <f t="shared" si="13"/>
        <v>0.79134396187754497</v>
      </c>
      <c r="M122" s="1346"/>
      <c r="N122" s="1346"/>
    </row>
    <row r="123" spans="1:14" s="1378" customFormat="1" ht="45" customHeight="1">
      <c r="A123" s="1638"/>
      <c r="B123" s="1639"/>
      <c r="C123" s="1628"/>
      <c r="D123" s="1359" t="s">
        <v>807</v>
      </c>
      <c r="E123" s="1360">
        <v>1199069000</v>
      </c>
      <c r="F123" s="1625"/>
      <c r="G123" s="1360">
        <v>1534068000</v>
      </c>
      <c r="H123" s="1625"/>
      <c r="I123" s="1361">
        <v>1301863351.1300001</v>
      </c>
      <c r="J123" s="1625"/>
      <c r="K123" s="1362">
        <f t="shared" si="12"/>
        <v>1.0857284702798589</v>
      </c>
      <c r="L123" s="1363">
        <f t="shared" si="13"/>
        <v>0.84863470923713946</v>
      </c>
      <c r="M123" s="1346"/>
      <c r="N123" s="1346"/>
    </row>
    <row r="124" spans="1:14" s="1378" customFormat="1" ht="45" customHeight="1">
      <c r="A124" s="1638"/>
      <c r="B124" s="1639"/>
      <c r="C124" s="1628"/>
      <c r="D124" s="1384" t="s">
        <v>855</v>
      </c>
      <c r="E124" s="1360">
        <v>338798000</v>
      </c>
      <c r="F124" s="1625"/>
      <c r="G124" s="1360">
        <v>568784405</v>
      </c>
      <c r="H124" s="1625"/>
      <c r="I124" s="1361">
        <v>454645578.65999997</v>
      </c>
      <c r="J124" s="1625"/>
      <c r="K124" s="1362">
        <f t="shared" si="12"/>
        <v>1.3419370204664725</v>
      </c>
      <c r="L124" s="1363">
        <f t="shared" si="13"/>
        <v>0.79932848837513393</v>
      </c>
      <c r="M124" s="1346"/>
      <c r="N124" s="1346"/>
    </row>
    <row r="125" spans="1:14" s="1378" customFormat="1" ht="45" customHeight="1">
      <c r="A125" s="1638"/>
      <c r="B125" s="1639"/>
      <c r="C125" s="1628"/>
      <c r="D125" s="1384" t="s">
        <v>857</v>
      </c>
      <c r="E125" s="1360"/>
      <c r="F125" s="1625"/>
      <c r="G125" s="1360">
        <v>2819</v>
      </c>
      <c r="H125" s="1625"/>
      <c r="I125" s="1364">
        <v>0</v>
      </c>
      <c r="J125" s="1625"/>
      <c r="K125" s="1365">
        <v>0</v>
      </c>
      <c r="L125" s="1366">
        <v>0</v>
      </c>
      <c r="M125" s="1346"/>
      <c r="N125" s="1346"/>
    </row>
    <row r="126" spans="1:14" s="1378" customFormat="1" ht="45" customHeight="1">
      <c r="A126" s="1638"/>
      <c r="B126" s="1639"/>
      <c r="C126" s="1628"/>
      <c r="D126" s="1359" t="s">
        <v>809</v>
      </c>
      <c r="E126" s="1360">
        <v>1119767000</v>
      </c>
      <c r="F126" s="1625"/>
      <c r="G126" s="1360">
        <v>1313764181</v>
      </c>
      <c r="H126" s="1625"/>
      <c r="I126" s="1361">
        <v>1072996233.29</v>
      </c>
      <c r="J126" s="1625"/>
      <c r="K126" s="1362">
        <f t="shared" si="12"/>
        <v>0.95823169756744031</v>
      </c>
      <c r="L126" s="1363">
        <f t="shared" si="13"/>
        <v>0.81673427302095092</v>
      </c>
      <c r="M126" s="1346"/>
      <c r="N126" s="1346"/>
    </row>
    <row r="127" spans="1:14" s="1378" customFormat="1" ht="45" customHeight="1">
      <c r="A127" s="1638"/>
      <c r="B127" s="1639"/>
      <c r="C127" s="1628"/>
      <c r="D127" s="1359" t="s">
        <v>810</v>
      </c>
      <c r="E127" s="1360">
        <v>1529395000</v>
      </c>
      <c r="F127" s="1625"/>
      <c r="G127" s="1360">
        <v>1830771000</v>
      </c>
      <c r="H127" s="1625"/>
      <c r="I127" s="1361">
        <v>1513153167.1800001</v>
      </c>
      <c r="J127" s="1625"/>
      <c r="K127" s="1362">
        <f t="shared" si="12"/>
        <v>0.98938022367014411</v>
      </c>
      <c r="L127" s="1363">
        <f t="shared" si="13"/>
        <v>0.82651143544441119</v>
      </c>
      <c r="M127" s="1346"/>
      <c r="N127" s="1346"/>
    </row>
    <row r="128" spans="1:14" s="1378" customFormat="1" ht="45" customHeight="1">
      <c r="A128" s="1638"/>
      <c r="B128" s="1639"/>
      <c r="C128" s="1628"/>
      <c r="D128" s="1359" t="s">
        <v>811</v>
      </c>
      <c r="E128" s="1360">
        <v>1050003000</v>
      </c>
      <c r="F128" s="1625"/>
      <c r="G128" s="1360">
        <v>1427864726</v>
      </c>
      <c r="H128" s="1625"/>
      <c r="I128" s="1361">
        <v>900246286.63000011</v>
      </c>
      <c r="J128" s="1625"/>
      <c r="K128" s="1362">
        <f t="shared" si="12"/>
        <v>0.85737496619533482</v>
      </c>
      <c r="L128" s="1363">
        <f t="shared" si="13"/>
        <v>0.63048429605228595</v>
      </c>
      <c r="M128" s="1346"/>
      <c r="N128" s="1346"/>
    </row>
    <row r="129" spans="1:14" s="1378" customFormat="1" ht="45" customHeight="1">
      <c r="A129" s="1638"/>
      <c r="B129" s="1639"/>
      <c r="C129" s="1628"/>
      <c r="D129" s="1359" t="s">
        <v>812</v>
      </c>
      <c r="E129" s="1360">
        <v>364000000</v>
      </c>
      <c r="F129" s="1625"/>
      <c r="G129" s="1360">
        <v>424000000</v>
      </c>
      <c r="H129" s="1625"/>
      <c r="I129" s="1361">
        <v>342527484.64000005</v>
      </c>
      <c r="J129" s="1625"/>
      <c r="K129" s="1362">
        <f t="shared" si="12"/>
        <v>0.94100957318681333</v>
      </c>
      <c r="L129" s="1363">
        <f t="shared" si="13"/>
        <v>0.80784784113207553</v>
      </c>
      <c r="M129" s="1346"/>
      <c r="N129" s="1346"/>
    </row>
    <row r="130" spans="1:14" s="1378" customFormat="1" ht="45" customHeight="1">
      <c r="A130" s="1638"/>
      <c r="B130" s="1639"/>
      <c r="C130" s="1628"/>
      <c r="D130" s="1359" t="s">
        <v>813</v>
      </c>
      <c r="E130" s="1360">
        <v>1058537000</v>
      </c>
      <c r="F130" s="1625"/>
      <c r="G130" s="1360">
        <v>1058537000</v>
      </c>
      <c r="H130" s="1625"/>
      <c r="I130" s="1361">
        <v>827152023.46000004</v>
      </c>
      <c r="J130" s="1625"/>
      <c r="K130" s="1362">
        <f t="shared" si="12"/>
        <v>0.78141059165621984</v>
      </c>
      <c r="L130" s="1363">
        <f t="shared" si="13"/>
        <v>0.78141059165621984</v>
      </c>
      <c r="M130" s="1346"/>
      <c r="N130" s="1346"/>
    </row>
    <row r="131" spans="1:14" s="1378" customFormat="1" ht="45" customHeight="1">
      <c r="A131" s="1638"/>
      <c r="B131" s="1639"/>
      <c r="C131" s="1628"/>
      <c r="D131" s="1359" t="s">
        <v>814</v>
      </c>
      <c r="E131" s="1360">
        <v>653625000</v>
      </c>
      <c r="F131" s="1625"/>
      <c r="G131" s="1360">
        <v>653625000</v>
      </c>
      <c r="H131" s="1625"/>
      <c r="I131" s="1361">
        <v>582336817.47000003</v>
      </c>
      <c r="J131" s="1625"/>
      <c r="K131" s="1362">
        <f t="shared" si="12"/>
        <v>0.89093412502581759</v>
      </c>
      <c r="L131" s="1363">
        <f t="shared" si="13"/>
        <v>0.89093412502581759</v>
      </c>
      <c r="M131" s="1346"/>
      <c r="N131" s="1346"/>
    </row>
    <row r="132" spans="1:14" s="1378" customFormat="1" ht="45" customHeight="1">
      <c r="A132" s="1638"/>
      <c r="B132" s="1639"/>
      <c r="C132" s="1628"/>
      <c r="D132" s="1359" t="s">
        <v>815</v>
      </c>
      <c r="E132" s="1360">
        <v>914523000</v>
      </c>
      <c r="F132" s="1625"/>
      <c r="G132" s="1360">
        <v>914523000</v>
      </c>
      <c r="H132" s="1625"/>
      <c r="I132" s="1361">
        <v>645614501.11000001</v>
      </c>
      <c r="J132" s="1625"/>
      <c r="K132" s="1362">
        <f t="shared" si="12"/>
        <v>0.70595764251965232</v>
      </c>
      <c r="L132" s="1363">
        <f t="shared" si="13"/>
        <v>0.70595764251965232</v>
      </c>
      <c r="M132" s="1346"/>
      <c r="N132" s="1346"/>
    </row>
    <row r="133" spans="1:14" s="1378" customFormat="1" ht="45" customHeight="1">
      <c r="A133" s="1638"/>
      <c r="B133" s="1639"/>
      <c r="C133" s="1628"/>
      <c r="D133" s="1359" t="s">
        <v>816</v>
      </c>
      <c r="E133" s="1360">
        <v>1776048000</v>
      </c>
      <c r="F133" s="1625"/>
      <c r="G133" s="1360">
        <v>2301648000</v>
      </c>
      <c r="H133" s="1625"/>
      <c r="I133" s="1361">
        <v>1745134563.3700001</v>
      </c>
      <c r="J133" s="1625"/>
      <c r="K133" s="1362">
        <f t="shared" si="12"/>
        <v>0.98259425610681705</v>
      </c>
      <c r="L133" s="1363">
        <f t="shared" si="13"/>
        <v>0.75821088340615073</v>
      </c>
      <c r="M133" s="1346"/>
      <c r="N133" s="1346"/>
    </row>
    <row r="134" spans="1:14" s="1378" customFormat="1" ht="45" customHeight="1">
      <c r="A134" s="1638"/>
      <c r="B134" s="1639"/>
      <c r="C134" s="1628"/>
      <c r="D134" s="1359" t="s">
        <v>817</v>
      </c>
      <c r="E134" s="1360">
        <v>854482000</v>
      </c>
      <c r="F134" s="1625"/>
      <c r="G134" s="1360">
        <v>854482000</v>
      </c>
      <c r="H134" s="1625"/>
      <c r="I134" s="1361">
        <v>676365140.36000001</v>
      </c>
      <c r="J134" s="1625"/>
      <c r="K134" s="1362">
        <f t="shared" si="12"/>
        <v>0.79154989848820689</v>
      </c>
      <c r="L134" s="1363">
        <f t="shared" si="13"/>
        <v>0.79154989848820689</v>
      </c>
      <c r="M134" s="1346"/>
      <c r="N134" s="1346"/>
    </row>
    <row r="135" spans="1:14" s="1378" customFormat="1" ht="45" customHeight="1">
      <c r="A135" s="1638"/>
      <c r="B135" s="1639"/>
      <c r="C135" s="1628"/>
      <c r="D135" s="1359" t="s">
        <v>818</v>
      </c>
      <c r="E135" s="1360">
        <v>801922000</v>
      </c>
      <c r="F135" s="1625"/>
      <c r="G135" s="1360">
        <v>1149149000</v>
      </c>
      <c r="H135" s="1625"/>
      <c r="I135" s="1361">
        <v>744042098.97000003</v>
      </c>
      <c r="J135" s="1625"/>
      <c r="K135" s="1362">
        <f t="shared" si="12"/>
        <v>0.92782352768723142</v>
      </c>
      <c r="L135" s="1363">
        <f t="shared" si="13"/>
        <v>0.64747225901079841</v>
      </c>
      <c r="M135" s="1346"/>
      <c r="N135" s="1346"/>
    </row>
    <row r="136" spans="1:14" s="1378" customFormat="1" ht="45" customHeight="1">
      <c r="A136" s="1638"/>
      <c r="B136" s="1639"/>
      <c r="C136" s="1628"/>
      <c r="D136" s="1359" t="s">
        <v>819</v>
      </c>
      <c r="E136" s="1360">
        <v>1114807000</v>
      </c>
      <c r="F136" s="1625"/>
      <c r="G136" s="1360">
        <v>1500000000</v>
      </c>
      <c r="H136" s="1625"/>
      <c r="I136" s="1361">
        <v>974012022.72000003</v>
      </c>
      <c r="J136" s="1625"/>
      <c r="K136" s="1362">
        <f t="shared" si="12"/>
        <v>0.8737046167812007</v>
      </c>
      <c r="L136" s="1363">
        <f t="shared" si="13"/>
        <v>0.64934134848000002</v>
      </c>
      <c r="M136" s="1346"/>
      <c r="N136" s="1346"/>
    </row>
    <row r="137" spans="1:14" s="1378" customFormat="1" ht="45" customHeight="1">
      <c r="A137" s="1638"/>
      <c r="B137" s="1639"/>
      <c r="C137" s="1628"/>
      <c r="D137" s="1359" t="s">
        <v>858</v>
      </c>
      <c r="E137" s="1360"/>
      <c r="F137" s="1625"/>
      <c r="G137" s="1360">
        <v>327226</v>
      </c>
      <c r="H137" s="1625"/>
      <c r="I137" s="1361">
        <v>327225.36</v>
      </c>
      <c r="J137" s="1625"/>
      <c r="K137" s="1365">
        <v>0</v>
      </c>
      <c r="L137" s="1363">
        <f t="shared" si="13"/>
        <v>0.99999804416519467</v>
      </c>
      <c r="M137" s="1346"/>
      <c r="N137" s="1346"/>
    </row>
    <row r="138" spans="1:14" s="1378" customFormat="1" ht="45" customHeight="1">
      <c r="A138" s="1638"/>
      <c r="B138" s="1639"/>
      <c r="C138" s="1628"/>
      <c r="D138" s="1359" t="s">
        <v>820</v>
      </c>
      <c r="E138" s="1360">
        <v>611528000</v>
      </c>
      <c r="F138" s="1625"/>
      <c r="G138" s="1360">
        <v>923224774</v>
      </c>
      <c r="H138" s="1625"/>
      <c r="I138" s="1361">
        <v>811965848.32999992</v>
      </c>
      <c r="J138" s="1625"/>
      <c r="K138" s="1362">
        <f t="shared" si="12"/>
        <v>1.3277656106179929</v>
      </c>
      <c r="L138" s="1363">
        <f t="shared" si="13"/>
        <v>0.87948879969072402</v>
      </c>
      <c r="M138" s="1346"/>
      <c r="N138" s="1346"/>
    </row>
    <row r="139" spans="1:14" s="1378" customFormat="1" ht="45" customHeight="1">
      <c r="A139" s="1638">
        <v>34</v>
      </c>
      <c r="B139" s="1373">
        <v>801</v>
      </c>
      <c r="C139" s="1359" t="s">
        <v>115</v>
      </c>
      <c r="D139" s="1359" t="s">
        <v>803</v>
      </c>
      <c r="E139" s="1360">
        <v>123987000</v>
      </c>
      <c r="F139" s="1625"/>
      <c r="G139" s="1360">
        <v>99952520</v>
      </c>
      <c r="H139" s="1625"/>
      <c r="I139" s="1361">
        <v>58330349.530000001</v>
      </c>
      <c r="J139" s="1625"/>
      <c r="K139" s="1362">
        <f>I139/E139</f>
        <v>0.47045536653036207</v>
      </c>
      <c r="L139" s="1363">
        <f>I139/G139</f>
        <v>0.5835805793590797</v>
      </c>
      <c r="M139" s="1381"/>
      <c r="N139" s="1346"/>
    </row>
    <row r="140" spans="1:14" s="1378" customFormat="1" ht="45" customHeight="1">
      <c r="A140" s="1638"/>
      <c r="B140" s="1373">
        <v>851</v>
      </c>
      <c r="C140" s="1359" t="s">
        <v>404</v>
      </c>
      <c r="D140" s="1359" t="s">
        <v>803</v>
      </c>
      <c r="E140" s="1360">
        <v>51169000</v>
      </c>
      <c r="F140" s="1625"/>
      <c r="G140" s="1360">
        <v>70246200</v>
      </c>
      <c r="H140" s="1625"/>
      <c r="I140" s="1361">
        <v>57007492.840000004</v>
      </c>
      <c r="J140" s="1625"/>
      <c r="K140" s="1362">
        <f>I140/E140</f>
        <v>1.114102148566515</v>
      </c>
      <c r="L140" s="1363">
        <f>I140/G140</f>
        <v>0.81153845816570869</v>
      </c>
      <c r="M140" s="1346"/>
      <c r="N140" s="1346"/>
    </row>
    <row r="141" spans="1:14" s="1378" customFormat="1" ht="45" customHeight="1">
      <c r="A141" s="1638"/>
      <c r="B141" s="1373">
        <v>852</v>
      </c>
      <c r="C141" s="1359" t="s">
        <v>406</v>
      </c>
      <c r="D141" s="1359" t="s">
        <v>803</v>
      </c>
      <c r="E141" s="1360">
        <v>13802000</v>
      </c>
      <c r="F141" s="1625"/>
      <c r="G141" s="1360">
        <v>11502000</v>
      </c>
      <c r="H141" s="1625"/>
      <c r="I141" s="1361">
        <v>7906887.9199999999</v>
      </c>
      <c r="J141" s="1625"/>
      <c r="K141" s="1362">
        <f>I141/E141</f>
        <v>0.57287986668598756</v>
      </c>
      <c r="L141" s="1363">
        <f>I141/G141</f>
        <v>0.68743591723178576</v>
      </c>
      <c r="M141" s="1346"/>
      <c r="N141" s="1346"/>
    </row>
    <row r="142" spans="1:14" s="1378" customFormat="1" ht="45" customHeight="1">
      <c r="A142" s="1640"/>
      <c r="B142" s="1373">
        <v>853</v>
      </c>
      <c r="C142" s="1359" t="s">
        <v>582</v>
      </c>
      <c r="D142" s="1359" t="s">
        <v>803</v>
      </c>
      <c r="E142" s="1360">
        <v>371939000</v>
      </c>
      <c r="F142" s="1625"/>
      <c r="G142" s="1360">
        <v>370587438</v>
      </c>
      <c r="H142" s="1625"/>
      <c r="I142" s="1361">
        <v>232851182.73999998</v>
      </c>
      <c r="J142" s="1625"/>
      <c r="K142" s="1362">
        <f>I142/E142</f>
        <v>0.62604669781872824</v>
      </c>
      <c r="L142" s="1363">
        <f>I142/G142</f>
        <v>0.62832994015301724</v>
      </c>
      <c r="M142" s="1346"/>
      <c r="N142" s="1346"/>
    </row>
    <row r="143" spans="1:14" s="1378" customFormat="1" ht="45" customHeight="1">
      <c r="A143" s="1610">
        <v>37</v>
      </c>
      <c r="B143" s="1622">
        <v>750</v>
      </c>
      <c r="C143" s="1623" t="s">
        <v>83</v>
      </c>
      <c r="D143" s="1384" t="s">
        <v>830</v>
      </c>
      <c r="E143" s="1360">
        <v>329000</v>
      </c>
      <c r="F143" s="1612">
        <f>SUM(E143:E150)</f>
        <v>65870000</v>
      </c>
      <c r="G143" s="1360">
        <v>171544</v>
      </c>
      <c r="H143" s="1612">
        <f>SUM(G143:G150)</f>
        <v>74268567</v>
      </c>
      <c r="I143" s="1364">
        <v>0</v>
      </c>
      <c r="J143" s="1612">
        <f>SUM(I143:I150)</f>
        <v>22302818.240000002</v>
      </c>
      <c r="K143" s="1365">
        <v>0</v>
      </c>
      <c r="L143" s="1366">
        <v>0</v>
      </c>
      <c r="M143" s="1346"/>
      <c r="N143" s="1346"/>
    </row>
    <row r="144" spans="1:14" s="1378" customFormat="1" ht="45" customHeight="1">
      <c r="A144" s="1610"/>
      <c r="B144" s="1622"/>
      <c r="C144" s="1623"/>
      <c r="D144" s="1359" t="s">
        <v>804</v>
      </c>
      <c r="E144" s="1360">
        <v>468000</v>
      </c>
      <c r="F144" s="1612"/>
      <c r="G144" s="1360">
        <v>468000</v>
      </c>
      <c r="H144" s="1612"/>
      <c r="I144" s="1361">
        <v>246138.41999999998</v>
      </c>
      <c r="J144" s="1612"/>
      <c r="K144" s="1362">
        <f>I144/E144</f>
        <v>0.52593679487179479</v>
      </c>
      <c r="L144" s="1363">
        <f>I144/G144</f>
        <v>0.52593679487179479</v>
      </c>
      <c r="M144" s="1346"/>
      <c r="N144" s="1346"/>
    </row>
    <row r="145" spans="1:14" s="1378" customFormat="1" ht="45" customHeight="1">
      <c r="A145" s="1610"/>
      <c r="B145" s="1622"/>
      <c r="C145" s="1623"/>
      <c r="D145" s="1359" t="s">
        <v>803</v>
      </c>
      <c r="E145" s="1360">
        <v>2625000</v>
      </c>
      <c r="F145" s="1612"/>
      <c r="G145" s="1360">
        <v>2551519</v>
      </c>
      <c r="H145" s="1612"/>
      <c r="I145" s="1361">
        <v>1372955.5099999998</v>
      </c>
      <c r="J145" s="1612"/>
      <c r="K145" s="1362">
        <f>I145/E145</f>
        <v>0.52303067047619034</v>
      </c>
      <c r="L145" s="1363">
        <f>I145/G145</f>
        <v>0.53809339064298556</v>
      </c>
      <c r="M145" s="1346"/>
      <c r="N145" s="1346"/>
    </row>
    <row r="146" spans="1:14" s="1378" customFormat="1" ht="45" customHeight="1">
      <c r="A146" s="1610"/>
      <c r="B146" s="1622">
        <v>755</v>
      </c>
      <c r="C146" s="1623" t="s">
        <v>391</v>
      </c>
      <c r="D146" s="1359" t="s">
        <v>829</v>
      </c>
      <c r="E146" s="1360">
        <v>309000</v>
      </c>
      <c r="F146" s="1612"/>
      <c r="G146" s="1360">
        <v>309000</v>
      </c>
      <c r="H146" s="1612"/>
      <c r="I146" s="1364">
        <v>0</v>
      </c>
      <c r="J146" s="1612"/>
      <c r="K146" s="1365">
        <v>0</v>
      </c>
      <c r="L146" s="1366">
        <v>0</v>
      </c>
      <c r="M146" s="1346"/>
      <c r="N146" s="1346"/>
    </row>
    <row r="147" spans="1:14" s="1378" customFormat="1" ht="45" customHeight="1">
      <c r="A147" s="1610"/>
      <c r="B147" s="1622"/>
      <c r="C147" s="1623"/>
      <c r="D147" s="1384" t="s">
        <v>830</v>
      </c>
      <c r="E147" s="1360">
        <v>33186000</v>
      </c>
      <c r="F147" s="1612"/>
      <c r="G147" s="1360">
        <v>22734126</v>
      </c>
      <c r="H147" s="1612"/>
      <c r="I147" s="1361">
        <v>2265270.59</v>
      </c>
      <c r="J147" s="1612"/>
      <c r="K147" s="1362">
        <f>I147/E147</f>
        <v>6.8259826131501236E-2</v>
      </c>
      <c r="L147" s="1363">
        <f>I147/G147</f>
        <v>9.9641859555102311E-2</v>
      </c>
      <c r="M147" s="1346"/>
      <c r="N147" s="1346"/>
    </row>
    <row r="148" spans="1:14" s="1378" customFormat="1" ht="45" customHeight="1">
      <c r="A148" s="1610"/>
      <c r="B148" s="1622"/>
      <c r="C148" s="1623"/>
      <c r="D148" s="1359" t="s">
        <v>800</v>
      </c>
      <c r="E148" s="1360">
        <v>4391000</v>
      </c>
      <c r="F148" s="1612"/>
      <c r="G148" s="1360">
        <v>10968045</v>
      </c>
      <c r="H148" s="1612"/>
      <c r="I148" s="1361">
        <v>8230120.8899999997</v>
      </c>
      <c r="J148" s="1612"/>
      <c r="K148" s="1362">
        <f>I148/E148</f>
        <v>1.8743158483261215</v>
      </c>
      <c r="L148" s="1363">
        <f>I148/G148</f>
        <v>0.75037264070306053</v>
      </c>
      <c r="M148" s="1346"/>
      <c r="N148" s="1346"/>
    </row>
    <row r="149" spans="1:14" s="1378" customFormat="1" ht="45" customHeight="1">
      <c r="A149" s="1610"/>
      <c r="B149" s="1622"/>
      <c r="C149" s="1623"/>
      <c r="D149" s="1359" t="s">
        <v>804</v>
      </c>
      <c r="E149" s="1360">
        <v>490000</v>
      </c>
      <c r="F149" s="1612"/>
      <c r="G149" s="1360">
        <v>38122</v>
      </c>
      <c r="H149" s="1612"/>
      <c r="I149" s="1364">
        <v>0</v>
      </c>
      <c r="J149" s="1612"/>
      <c r="K149" s="1365">
        <v>0</v>
      </c>
      <c r="L149" s="1366">
        <v>0</v>
      </c>
      <c r="M149" s="1346"/>
      <c r="N149" s="1346"/>
    </row>
    <row r="150" spans="1:14" s="1378" customFormat="1" ht="45" customHeight="1">
      <c r="A150" s="1610"/>
      <c r="B150" s="1622"/>
      <c r="C150" s="1623"/>
      <c r="D150" s="1359" t="s">
        <v>803</v>
      </c>
      <c r="E150" s="1360">
        <v>24072000</v>
      </c>
      <c r="F150" s="1612"/>
      <c r="G150" s="1360">
        <v>37028211</v>
      </c>
      <c r="H150" s="1612"/>
      <c r="I150" s="1361">
        <v>10188332.83</v>
      </c>
      <c r="J150" s="1612"/>
      <c r="K150" s="1362">
        <f t="shared" ref="K150:K155" si="14">I150/E150</f>
        <v>0.42324413551013629</v>
      </c>
      <c r="L150" s="1363">
        <f t="shared" ref="L150:L157" si="15">I150/G150</f>
        <v>0.27515055561285423</v>
      </c>
      <c r="M150" s="1346"/>
      <c r="N150" s="1346"/>
    </row>
    <row r="151" spans="1:14" s="1378" customFormat="1" ht="45" customHeight="1">
      <c r="A151" s="1610">
        <v>39</v>
      </c>
      <c r="B151" s="1622">
        <v>600</v>
      </c>
      <c r="C151" s="1623" t="s">
        <v>368</v>
      </c>
      <c r="D151" s="1384" t="s">
        <v>822</v>
      </c>
      <c r="E151" s="1360">
        <v>1736616000</v>
      </c>
      <c r="F151" s="1611">
        <f>SUM(E151:E156)</f>
        <v>10353780000</v>
      </c>
      <c r="G151" s="1360">
        <v>1710914131</v>
      </c>
      <c r="H151" s="1611">
        <f>SUM(G151:G156)</f>
        <v>10374970041</v>
      </c>
      <c r="I151" s="1361">
        <v>1545118475.2500002</v>
      </c>
      <c r="J151" s="1611">
        <f>SUM(I151:I156)</f>
        <v>7685994568.4399996</v>
      </c>
      <c r="K151" s="1362">
        <f t="shared" si="14"/>
        <v>0.88972949417142322</v>
      </c>
      <c r="L151" s="1363">
        <f t="shared" si="15"/>
        <v>0.90309527944976697</v>
      </c>
      <c r="M151" s="1346"/>
      <c r="N151" s="1346"/>
    </row>
    <row r="152" spans="1:14" s="1378" customFormat="1" ht="45" customHeight="1">
      <c r="A152" s="1610"/>
      <c r="B152" s="1622"/>
      <c r="C152" s="1623"/>
      <c r="D152" s="1359" t="s">
        <v>800</v>
      </c>
      <c r="E152" s="1360">
        <v>8572945000</v>
      </c>
      <c r="F152" s="1611"/>
      <c r="G152" s="1360">
        <v>8553466940</v>
      </c>
      <c r="H152" s="1611"/>
      <c r="I152" s="1361">
        <v>6033845636.9499989</v>
      </c>
      <c r="J152" s="1611"/>
      <c r="K152" s="1362">
        <f t="shared" si="14"/>
        <v>0.70382413942350019</v>
      </c>
      <c r="L152" s="1363">
        <f t="shared" si="15"/>
        <v>0.70542689640067735</v>
      </c>
      <c r="M152" s="1346"/>
      <c r="N152" s="1346"/>
    </row>
    <row r="153" spans="1:14" s="1378" customFormat="1" ht="45" customHeight="1">
      <c r="A153" s="1610"/>
      <c r="B153" s="1622"/>
      <c r="C153" s="1623"/>
      <c r="D153" s="1359" t="s">
        <v>804</v>
      </c>
      <c r="E153" s="1360">
        <v>936000</v>
      </c>
      <c r="F153" s="1611"/>
      <c r="G153" s="1360">
        <v>5940998</v>
      </c>
      <c r="H153" s="1611"/>
      <c r="I153" s="1361">
        <v>5581729.0199999996</v>
      </c>
      <c r="J153" s="1611"/>
      <c r="K153" s="1362">
        <f>I153/E153</f>
        <v>5.9633857051282044</v>
      </c>
      <c r="L153" s="1363">
        <f t="shared" si="15"/>
        <v>0.9395271669844022</v>
      </c>
      <c r="M153" s="1346"/>
      <c r="N153" s="1346"/>
    </row>
    <row r="154" spans="1:14" s="1378" customFormat="1" ht="45" customHeight="1">
      <c r="A154" s="1610"/>
      <c r="B154" s="1622"/>
      <c r="C154" s="1623"/>
      <c r="D154" s="1384" t="s">
        <v>802</v>
      </c>
      <c r="E154" s="1360">
        <v>42917000</v>
      </c>
      <c r="F154" s="1611"/>
      <c r="G154" s="1360">
        <v>104281972</v>
      </c>
      <c r="H154" s="1611"/>
      <c r="I154" s="1361">
        <v>101179975.79000001</v>
      </c>
      <c r="J154" s="1611"/>
      <c r="K154" s="1362">
        <f>I154/E154</f>
        <v>2.3575733576438243</v>
      </c>
      <c r="L154" s="1363">
        <f>I154/G154</f>
        <v>0.9702537634213515</v>
      </c>
      <c r="M154" s="1346"/>
      <c r="N154" s="1346"/>
    </row>
    <row r="155" spans="1:14" s="1378" customFormat="1" ht="45" customHeight="1">
      <c r="A155" s="1610"/>
      <c r="B155" s="1622">
        <v>750</v>
      </c>
      <c r="C155" s="1623" t="s">
        <v>83</v>
      </c>
      <c r="D155" s="1359" t="s">
        <v>804</v>
      </c>
      <c r="E155" s="1360">
        <v>232000</v>
      </c>
      <c r="F155" s="1611"/>
      <c r="G155" s="1360">
        <v>232000</v>
      </c>
      <c r="H155" s="1611"/>
      <c r="I155" s="1361">
        <v>142331.43000000002</v>
      </c>
      <c r="J155" s="1611"/>
      <c r="K155" s="1362">
        <f t="shared" si="14"/>
        <v>0.6134975431034484</v>
      </c>
      <c r="L155" s="1363">
        <f t="shared" si="15"/>
        <v>0.6134975431034484</v>
      </c>
      <c r="M155" s="1346"/>
      <c r="N155" s="1346"/>
    </row>
    <row r="156" spans="1:14" s="1378" customFormat="1" ht="45" customHeight="1">
      <c r="A156" s="1610"/>
      <c r="B156" s="1622"/>
      <c r="C156" s="1623"/>
      <c r="D156" s="1359" t="s">
        <v>803</v>
      </c>
      <c r="E156" s="1360">
        <v>134000</v>
      </c>
      <c r="F156" s="1611"/>
      <c r="G156" s="1360">
        <v>134000</v>
      </c>
      <c r="H156" s="1611"/>
      <c r="I156" s="1361">
        <v>126420</v>
      </c>
      <c r="J156" s="1611"/>
      <c r="K156" s="1362">
        <f>I156/E156</f>
        <v>0.94343283582089554</v>
      </c>
      <c r="L156" s="1363">
        <f>I156/G156</f>
        <v>0.94343283582089554</v>
      </c>
      <c r="M156" s="1346"/>
      <c r="N156" s="1346"/>
    </row>
    <row r="157" spans="1:14" s="1378" customFormat="1" ht="45" customHeight="1">
      <c r="A157" s="1610">
        <v>40</v>
      </c>
      <c r="B157" s="1386">
        <v>630</v>
      </c>
      <c r="C157" s="1389" t="s">
        <v>132</v>
      </c>
      <c r="D157" s="1359" t="s">
        <v>804</v>
      </c>
      <c r="E157" s="1360"/>
      <c r="F157" s="1611">
        <f>SUM(E157:E158)</f>
        <v>9000</v>
      </c>
      <c r="G157" s="1360">
        <v>243887</v>
      </c>
      <c r="H157" s="1611">
        <f>SUM(G157:G158)</f>
        <v>278515</v>
      </c>
      <c r="I157" s="1361">
        <v>165815.56</v>
      </c>
      <c r="J157" s="1611">
        <f>SUM(I157:I158)</f>
        <v>192402.21</v>
      </c>
      <c r="K157" s="1365">
        <v>0</v>
      </c>
      <c r="L157" s="1363">
        <f t="shared" si="15"/>
        <v>0.67988683283651852</v>
      </c>
      <c r="M157" s="1346"/>
      <c r="N157" s="1346"/>
    </row>
    <row r="158" spans="1:14" s="1378" customFormat="1" ht="45" customHeight="1">
      <c r="A158" s="1610"/>
      <c r="B158" s="1386">
        <v>750</v>
      </c>
      <c r="C158" s="1389" t="s">
        <v>83</v>
      </c>
      <c r="D158" s="1359" t="s">
        <v>804</v>
      </c>
      <c r="E158" s="1360">
        <v>9000</v>
      </c>
      <c r="F158" s="1611"/>
      <c r="G158" s="1360">
        <v>34628</v>
      </c>
      <c r="H158" s="1611"/>
      <c r="I158" s="1361">
        <v>26586.65</v>
      </c>
      <c r="J158" s="1611"/>
      <c r="K158" s="1362">
        <f>I158/E158</f>
        <v>2.9540722222222224</v>
      </c>
      <c r="L158" s="1363">
        <f>I158/G158</f>
        <v>0.76777896499942244</v>
      </c>
      <c r="M158" s="1346"/>
      <c r="N158" s="1346"/>
    </row>
    <row r="159" spans="1:14" s="1378" customFormat="1" ht="45" customHeight="1">
      <c r="A159" s="1610">
        <v>41</v>
      </c>
      <c r="B159" s="1390">
        <v>750</v>
      </c>
      <c r="C159" s="1384" t="s">
        <v>83</v>
      </c>
      <c r="D159" s="1359" t="s">
        <v>800</v>
      </c>
      <c r="E159" s="1360">
        <v>339000</v>
      </c>
      <c r="F159" s="1625">
        <f>SUM(E159:E172)</f>
        <v>23563000</v>
      </c>
      <c r="G159" s="1360">
        <v>447000</v>
      </c>
      <c r="H159" s="1625">
        <f>SUM(G159:G172)</f>
        <v>78647121</v>
      </c>
      <c r="I159" s="1361">
        <v>92742.039999999979</v>
      </c>
      <c r="J159" s="1625">
        <f>SUM(I159:I172)</f>
        <v>59565589.429999992</v>
      </c>
      <c r="K159" s="1362">
        <f>I159/E159</f>
        <v>0.27357533923303828</v>
      </c>
      <c r="L159" s="1363">
        <f>I159/G159</f>
        <v>0.20747659955257267</v>
      </c>
      <c r="M159" s="1346"/>
      <c r="N159" s="1346"/>
    </row>
    <row r="160" spans="1:14" s="1378" customFormat="1" ht="45" customHeight="1">
      <c r="A160" s="1610"/>
      <c r="B160" s="1627">
        <v>801</v>
      </c>
      <c r="C160" s="1628" t="s">
        <v>115</v>
      </c>
      <c r="D160" s="1359" t="s">
        <v>803</v>
      </c>
      <c r="E160" s="1360">
        <v>529000</v>
      </c>
      <c r="F160" s="1625"/>
      <c r="G160" s="1360">
        <v>184000</v>
      </c>
      <c r="H160" s="1625"/>
      <c r="I160" s="1364">
        <v>0</v>
      </c>
      <c r="J160" s="1625"/>
      <c r="K160" s="1365">
        <v>0</v>
      </c>
      <c r="L160" s="1366">
        <v>0</v>
      </c>
      <c r="M160" s="1346"/>
      <c r="N160" s="1346"/>
    </row>
    <row r="161" spans="1:14" s="1378" customFormat="1" ht="45" customHeight="1">
      <c r="A161" s="1610"/>
      <c r="B161" s="1627"/>
      <c r="C161" s="1628"/>
      <c r="D161" s="1384" t="s">
        <v>806</v>
      </c>
      <c r="E161" s="1360">
        <v>331000</v>
      </c>
      <c r="F161" s="1625"/>
      <c r="G161" s="1360">
        <v>659400</v>
      </c>
      <c r="H161" s="1625"/>
      <c r="I161" s="1361">
        <v>512639.64</v>
      </c>
      <c r="J161" s="1625"/>
      <c r="K161" s="1362">
        <f t="shared" ref="K161:K166" si="16">I161/E161</f>
        <v>1.5487602416918429</v>
      </c>
      <c r="L161" s="1363">
        <f t="shared" ref="L161:L166" si="17">I161/G161</f>
        <v>0.77743348498635123</v>
      </c>
      <c r="M161" s="1346"/>
      <c r="N161" s="1346"/>
    </row>
    <row r="162" spans="1:14" s="1378" customFormat="1" ht="45" customHeight="1">
      <c r="A162" s="1610"/>
      <c r="B162" s="1627"/>
      <c r="C162" s="1628"/>
      <c r="D162" s="1359" t="s">
        <v>807</v>
      </c>
      <c r="E162" s="1360">
        <v>359000</v>
      </c>
      <c r="F162" s="1625"/>
      <c r="G162" s="1360">
        <v>823003</v>
      </c>
      <c r="H162" s="1625"/>
      <c r="I162" s="1361">
        <v>429060.32999999996</v>
      </c>
      <c r="J162" s="1625"/>
      <c r="K162" s="1362">
        <f t="shared" si="16"/>
        <v>1.1951541225626741</v>
      </c>
      <c r="L162" s="1363">
        <f t="shared" si="17"/>
        <v>0.52133507411273106</v>
      </c>
      <c r="M162" s="1346"/>
      <c r="N162" s="1346"/>
    </row>
    <row r="163" spans="1:14" s="1378" customFormat="1" ht="45" customHeight="1">
      <c r="A163" s="1610"/>
      <c r="B163" s="1627"/>
      <c r="C163" s="1628"/>
      <c r="D163" s="1384" t="s">
        <v>855</v>
      </c>
      <c r="E163" s="1360">
        <v>293000</v>
      </c>
      <c r="F163" s="1625"/>
      <c r="G163" s="1360">
        <v>406300</v>
      </c>
      <c r="H163" s="1625"/>
      <c r="I163" s="1361">
        <v>271516.65000000002</v>
      </c>
      <c r="J163" s="1625"/>
      <c r="K163" s="1362">
        <f t="shared" si="16"/>
        <v>0.92667798634812293</v>
      </c>
      <c r="L163" s="1363">
        <f t="shared" si="17"/>
        <v>0.66826642874723119</v>
      </c>
      <c r="M163" s="1346"/>
      <c r="N163" s="1346"/>
    </row>
    <row r="164" spans="1:14" ht="45" customHeight="1">
      <c r="A164" s="1610"/>
      <c r="B164" s="1627"/>
      <c r="C164" s="1628"/>
      <c r="D164" s="1359" t="s">
        <v>814</v>
      </c>
      <c r="E164" s="1360">
        <v>1122000</v>
      </c>
      <c r="F164" s="1625"/>
      <c r="G164" s="1360">
        <v>1421600</v>
      </c>
      <c r="H164" s="1625"/>
      <c r="I164" s="1361">
        <v>853536.14</v>
      </c>
      <c r="J164" s="1625"/>
      <c r="K164" s="1362">
        <f t="shared" si="16"/>
        <v>0.76072739750445639</v>
      </c>
      <c r="L164" s="1363">
        <f t="shared" si="17"/>
        <v>0.60040527574563873</v>
      </c>
    </row>
    <row r="165" spans="1:14" ht="45" customHeight="1">
      <c r="A165" s="1610"/>
      <c r="B165" s="1627"/>
      <c r="C165" s="1628"/>
      <c r="D165" s="1359" t="s">
        <v>816</v>
      </c>
      <c r="E165" s="1360">
        <v>527000</v>
      </c>
      <c r="F165" s="1625"/>
      <c r="G165" s="1360">
        <v>527000</v>
      </c>
      <c r="H165" s="1625"/>
      <c r="I165" s="1361">
        <v>436940.71</v>
      </c>
      <c r="J165" s="1625"/>
      <c r="K165" s="1362">
        <f t="shared" si="16"/>
        <v>0.82910950664136629</v>
      </c>
      <c r="L165" s="1363">
        <f t="shared" si="17"/>
        <v>0.82910950664136629</v>
      </c>
    </row>
    <row r="166" spans="1:14" ht="45" customHeight="1">
      <c r="A166" s="1610"/>
      <c r="B166" s="1627"/>
      <c r="C166" s="1628"/>
      <c r="D166" s="1359" t="s">
        <v>817</v>
      </c>
      <c r="E166" s="1360">
        <v>683000</v>
      </c>
      <c r="F166" s="1625"/>
      <c r="G166" s="1360">
        <v>976820</v>
      </c>
      <c r="H166" s="1625"/>
      <c r="I166" s="1361">
        <v>580937.75</v>
      </c>
      <c r="J166" s="1625"/>
      <c r="K166" s="1362">
        <f t="shared" si="16"/>
        <v>0.85056771595900438</v>
      </c>
      <c r="L166" s="1363">
        <f t="shared" si="17"/>
        <v>0.59472343932351912</v>
      </c>
    </row>
    <row r="167" spans="1:14" ht="45" customHeight="1">
      <c r="A167" s="1610"/>
      <c r="B167" s="1627"/>
      <c r="C167" s="1628"/>
      <c r="D167" s="1359" t="s">
        <v>819</v>
      </c>
      <c r="E167" s="1360">
        <v>150000</v>
      </c>
      <c r="F167" s="1625"/>
      <c r="G167" s="1385">
        <v>0</v>
      </c>
      <c r="H167" s="1625"/>
      <c r="I167" s="1364">
        <v>0</v>
      </c>
      <c r="J167" s="1625"/>
      <c r="K167" s="1365">
        <v>0</v>
      </c>
      <c r="L167" s="1366">
        <v>0</v>
      </c>
    </row>
    <row r="168" spans="1:14" ht="45" customHeight="1">
      <c r="A168" s="1610"/>
      <c r="B168" s="1618" t="s">
        <v>413</v>
      </c>
      <c r="C168" s="1619" t="s">
        <v>584</v>
      </c>
      <c r="D168" s="1359" t="s">
        <v>800</v>
      </c>
      <c r="E168" s="1360">
        <v>18478000</v>
      </c>
      <c r="F168" s="1625"/>
      <c r="G168" s="1360">
        <v>72240373</v>
      </c>
      <c r="H168" s="1625"/>
      <c r="I168" s="1361">
        <v>55690051.059999995</v>
      </c>
      <c r="J168" s="1625"/>
      <c r="K168" s="1362">
        <f>I168/E168</f>
        <v>3.0138570765234332</v>
      </c>
      <c r="L168" s="1363">
        <f t="shared" ref="L168:L173" si="18">I168/G168</f>
        <v>0.77089927345751652</v>
      </c>
    </row>
    <row r="169" spans="1:14" ht="45" customHeight="1">
      <c r="A169" s="1610"/>
      <c r="B169" s="1618"/>
      <c r="C169" s="1619"/>
      <c r="D169" s="1359" t="s">
        <v>812</v>
      </c>
      <c r="E169" s="1360">
        <v>727000</v>
      </c>
      <c r="F169" s="1625"/>
      <c r="G169" s="1360">
        <v>627314</v>
      </c>
      <c r="H169" s="1625"/>
      <c r="I169" s="1361">
        <v>402103.83</v>
      </c>
      <c r="J169" s="1625"/>
      <c r="K169" s="1362">
        <f>I169/E169</f>
        <v>0.55310017881705642</v>
      </c>
      <c r="L169" s="1363">
        <f t="shared" si="18"/>
        <v>0.64099291582843687</v>
      </c>
    </row>
    <row r="170" spans="1:14" ht="45" customHeight="1">
      <c r="A170" s="1610"/>
      <c r="B170" s="1618"/>
      <c r="C170" s="1619"/>
      <c r="D170" s="1359" t="s">
        <v>813</v>
      </c>
      <c r="E170" s="1360"/>
      <c r="F170" s="1625"/>
      <c r="G170" s="1360">
        <v>235535</v>
      </c>
      <c r="H170" s="1625"/>
      <c r="I170" s="1361">
        <v>235535</v>
      </c>
      <c r="J170" s="1625"/>
      <c r="K170" s="1365">
        <v>0</v>
      </c>
      <c r="L170" s="1363">
        <f t="shared" si="18"/>
        <v>1</v>
      </c>
    </row>
    <row r="171" spans="1:14" ht="45" customHeight="1">
      <c r="A171" s="1610"/>
      <c r="B171" s="1618"/>
      <c r="C171" s="1619"/>
      <c r="D171" s="1359" t="s">
        <v>815</v>
      </c>
      <c r="E171" s="1360">
        <v>25000</v>
      </c>
      <c r="F171" s="1625"/>
      <c r="G171" s="1360">
        <v>25000</v>
      </c>
      <c r="H171" s="1625"/>
      <c r="I171" s="1361">
        <v>4374.7700000000004</v>
      </c>
      <c r="J171" s="1625"/>
      <c r="K171" s="1362">
        <f>I171/E171</f>
        <v>0.17499080000000003</v>
      </c>
      <c r="L171" s="1363">
        <f t="shared" si="18"/>
        <v>0.17499080000000003</v>
      </c>
    </row>
    <row r="172" spans="1:14" ht="45" customHeight="1">
      <c r="A172" s="1610"/>
      <c r="B172" s="1618"/>
      <c r="C172" s="1619"/>
      <c r="D172" s="1359" t="s">
        <v>817</v>
      </c>
      <c r="E172" s="1360"/>
      <c r="F172" s="1625"/>
      <c r="G172" s="1360">
        <v>73776</v>
      </c>
      <c r="H172" s="1625"/>
      <c r="I172" s="1361">
        <v>56151.51</v>
      </c>
      <c r="J172" s="1625"/>
      <c r="K172" s="1365">
        <v>0</v>
      </c>
      <c r="L172" s="1363">
        <f t="shared" si="18"/>
        <v>0.76110808392973328</v>
      </c>
    </row>
    <row r="173" spans="1:14" ht="45" customHeight="1">
      <c r="A173" s="1626">
        <v>42</v>
      </c>
      <c r="B173" s="1357" t="s">
        <v>377</v>
      </c>
      <c r="C173" s="1358" t="s">
        <v>83</v>
      </c>
      <c r="D173" s="1359" t="s">
        <v>804</v>
      </c>
      <c r="E173" s="1360">
        <v>5976000</v>
      </c>
      <c r="F173" s="1625">
        <f>SUM(E173:E180)</f>
        <v>87780000</v>
      </c>
      <c r="G173" s="1360">
        <v>6147021</v>
      </c>
      <c r="H173" s="1625">
        <f>SUM(G173:G180)</f>
        <v>135873811</v>
      </c>
      <c r="I173" s="1380">
        <v>2133725.2400000002</v>
      </c>
      <c r="J173" s="1625">
        <f>SUM(I173:I180)</f>
        <v>78196332.909999996</v>
      </c>
      <c r="K173" s="1362">
        <f>I173/E173</f>
        <v>0.35704906961178051</v>
      </c>
      <c r="L173" s="1363">
        <f t="shared" si="18"/>
        <v>0.34711533277664097</v>
      </c>
    </row>
    <row r="174" spans="1:14" ht="45" customHeight="1">
      <c r="A174" s="1626"/>
      <c r="B174" s="1618" t="s">
        <v>387</v>
      </c>
      <c r="C174" s="1619" t="s">
        <v>579</v>
      </c>
      <c r="D174" s="1359" t="s">
        <v>829</v>
      </c>
      <c r="E174" s="1360">
        <v>131000</v>
      </c>
      <c r="F174" s="1625"/>
      <c r="G174" s="1364">
        <v>0</v>
      </c>
      <c r="H174" s="1625"/>
      <c r="I174" s="1364">
        <v>0</v>
      </c>
      <c r="J174" s="1625"/>
      <c r="K174" s="1365">
        <v>0</v>
      </c>
      <c r="L174" s="1366">
        <v>0</v>
      </c>
    </row>
    <row r="175" spans="1:14" ht="45" customHeight="1">
      <c r="A175" s="1626"/>
      <c r="B175" s="1618"/>
      <c r="C175" s="1619"/>
      <c r="D175" s="1384" t="s">
        <v>830</v>
      </c>
      <c r="E175" s="1360">
        <v>33236000</v>
      </c>
      <c r="F175" s="1625"/>
      <c r="G175" s="1360">
        <v>25625564</v>
      </c>
      <c r="H175" s="1625"/>
      <c r="I175" s="1380">
        <v>8424202.1799999997</v>
      </c>
      <c r="J175" s="1625"/>
      <c r="K175" s="1362">
        <f>I175/E175</f>
        <v>0.25346618666506199</v>
      </c>
      <c r="L175" s="1363">
        <f t="shared" ref="L175:L181" si="19">I175/G175</f>
        <v>0.32874211783202117</v>
      </c>
    </row>
    <row r="176" spans="1:14" ht="45" customHeight="1">
      <c r="A176" s="1626"/>
      <c r="B176" s="1618"/>
      <c r="C176" s="1619"/>
      <c r="D176" s="1359" t="s">
        <v>800</v>
      </c>
      <c r="E176" s="1360">
        <v>34984000</v>
      </c>
      <c r="F176" s="1625"/>
      <c r="G176" s="1360">
        <v>64311049</v>
      </c>
      <c r="H176" s="1625"/>
      <c r="I176" s="1380">
        <v>43303903.699999996</v>
      </c>
      <c r="J176" s="1625"/>
      <c r="K176" s="1362">
        <f>I176/E176</f>
        <v>1.2378202521152526</v>
      </c>
      <c r="L176" s="1363">
        <f t="shared" si="19"/>
        <v>0.67335091517477808</v>
      </c>
    </row>
    <row r="177" spans="1:12" ht="45" customHeight="1">
      <c r="A177" s="1626"/>
      <c r="B177" s="1618"/>
      <c r="C177" s="1619"/>
      <c r="D177" s="1359" t="s">
        <v>809</v>
      </c>
      <c r="E177" s="1360">
        <v>13124000</v>
      </c>
      <c r="F177" s="1625"/>
      <c r="G177" s="1360">
        <v>13124000</v>
      </c>
      <c r="H177" s="1625"/>
      <c r="I177" s="1380">
        <v>1236647.02</v>
      </c>
      <c r="J177" s="1625"/>
      <c r="K177" s="1362">
        <f>I177/E177</f>
        <v>9.4227904602255413E-2</v>
      </c>
      <c r="L177" s="1363">
        <f t="shared" si="19"/>
        <v>9.4227904602255413E-2</v>
      </c>
    </row>
    <row r="178" spans="1:12" ht="45" customHeight="1">
      <c r="A178" s="1626"/>
      <c r="B178" s="1618"/>
      <c r="C178" s="1619"/>
      <c r="D178" s="1359" t="s">
        <v>810</v>
      </c>
      <c r="E178" s="1360"/>
      <c r="F178" s="1625"/>
      <c r="G178" s="1360">
        <v>26007913</v>
      </c>
      <c r="H178" s="1625"/>
      <c r="I178" s="1380">
        <v>22637701.320000004</v>
      </c>
      <c r="J178" s="1625"/>
      <c r="K178" s="1365">
        <v>0</v>
      </c>
      <c r="L178" s="1363">
        <f t="shared" si="19"/>
        <v>0.87041591226485582</v>
      </c>
    </row>
    <row r="179" spans="1:12" ht="45" customHeight="1">
      <c r="A179" s="1626"/>
      <c r="B179" s="1618"/>
      <c r="C179" s="1619"/>
      <c r="D179" s="1359" t="s">
        <v>817</v>
      </c>
      <c r="E179" s="1360">
        <v>115000</v>
      </c>
      <c r="F179" s="1625"/>
      <c r="G179" s="1360">
        <v>207000</v>
      </c>
      <c r="H179" s="1625"/>
      <c r="I179" s="1380">
        <v>134495.35</v>
      </c>
      <c r="J179" s="1625"/>
      <c r="K179" s="1362">
        <f>I179/E179</f>
        <v>1.1695247826086956</v>
      </c>
      <c r="L179" s="1363">
        <f t="shared" si="19"/>
        <v>0.64973599033816432</v>
      </c>
    </row>
    <row r="180" spans="1:12" ht="45" customHeight="1">
      <c r="A180" s="1626"/>
      <c r="B180" s="1357" t="s">
        <v>403</v>
      </c>
      <c r="C180" s="1391" t="s">
        <v>404</v>
      </c>
      <c r="D180" s="1359" t="s">
        <v>804</v>
      </c>
      <c r="E180" s="1360">
        <v>214000</v>
      </c>
      <c r="F180" s="1625"/>
      <c r="G180" s="1360">
        <v>451264</v>
      </c>
      <c r="H180" s="1625"/>
      <c r="I180" s="1380">
        <v>325658.10000000003</v>
      </c>
      <c r="J180" s="1625"/>
      <c r="K180" s="1362">
        <f>I180/E180</f>
        <v>1.5217668224299068</v>
      </c>
      <c r="L180" s="1363">
        <f t="shared" si="19"/>
        <v>0.7216576106226068</v>
      </c>
    </row>
    <row r="181" spans="1:12" ht="45" customHeight="1">
      <c r="A181" s="1626">
        <v>44</v>
      </c>
      <c r="B181" s="1392" t="s">
        <v>350</v>
      </c>
      <c r="C181" s="1358" t="s">
        <v>351</v>
      </c>
      <c r="D181" s="1384" t="s">
        <v>824</v>
      </c>
      <c r="E181" s="1360">
        <v>122686000</v>
      </c>
      <c r="F181" s="1625">
        <f>SUM(E181:E185)</f>
        <v>203415000</v>
      </c>
      <c r="G181" s="1360">
        <v>296361483.47000003</v>
      </c>
      <c r="H181" s="1625">
        <f>SUM(G181:G185)</f>
        <v>356934400.47000003</v>
      </c>
      <c r="I181" s="1361">
        <v>288463016.51999998</v>
      </c>
      <c r="J181" s="1625">
        <f>SUM(I181:I185)</f>
        <v>308132934.90999997</v>
      </c>
      <c r="K181" s="1362">
        <f>I181/E181</f>
        <v>2.3512301038423291</v>
      </c>
      <c r="L181" s="1363">
        <f t="shared" si="19"/>
        <v>0.97334853754435469</v>
      </c>
    </row>
    <row r="182" spans="1:12" ht="45" customHeight="1">
      <c r="A182" s="1626"/>
      <c r="B182" s="1618" t="s">
        <v>377</v>
      </c>
      <c r="C182" s="1621" t="s">
        <v>83</v>
      </c>
      <c r="D182" s="1384" t="s">
        <v>830</v>
      </c>
      <c r="E182" s="1360">
        <v>894000</v>
      </c>
      <c r="F182" s="1625"/>
      <c r="G182" s="1360">
        <v>924253</v>
      </c>
      <c r="H182" s="1625"/>
      <c r="I182" s="1364">
        <v>0</v>
      </c>
      <c r="J182" s="1625"/>
      <c r="K182" s="1365">
        <v>0</v>
      </c>
      <c r="L182" s="1366">
        <v>0</v>
      </c>
    </row>
    <row r="183" spans="1:12" ht="45" customHeight="1">
      <c r="A183" s="1626"/>
      <c r="B183" s="1618"/>
      <c r="C183" s="1621"/>
      <c r="D183" s="1359" t="s">
        <v>804</v>
      </c>
      <c r="E183" s="1360">
        <v>614000</v>
      </c>
      <c r="F183" s="1625"/>
      <c r="G183" s="1360">
        <v>614000</v>
      </c>
      <c r="H183" s="1625"/>
      <c r="I183" s="1361">
        <v>201203.07</v>
      </c>
      <c r="J183" s="1625"/>
      <c r="K183" s="1362">
        <f t="shared" ref="K183:K190" si="20">I183/E183</f>
        <v>0.32769229641693814</v>
      </c>
      <c r="L183" s="1363">
        <f t="shared" ref="L183:L190" si="21">I183/G183</f>
        <v>0.32769229641693814</v>
      </c>
    </row>
    <row r="184" spans="1:12" ht="45" customHeight="1">
      <c r="A184" s="1626"/>
      <c r="B184" s="1618"/>
      <c r="C184" s="1621"/>
      <c r="D184" s="1359" t="s">
        <v>803</v>
      </c>
      <c r="E184" s="1360">
        <v>26155000</v>
      </c>
      <c r="F184" s="1625"/>
      <c r="G184" s="1360">
        <v>20972664</v>
      </c>
      <c r="H184" s="1625"/>
      <c r="I184" s="1361">
        <v>5285795.6199999982</v>
      </c>
      <c r="J184" s="1625"/>
      <c r="K184" s="1362">
        <f t="shared" si="20"/>
        <v>0.20209503421907851</v>
      </c>
      <c r="L184" s="1363">
        <f t="shared" si="21"/>
        <v>0.25203262780541369</v>
      </c>
    </row>
    <row r="185" spans="1:12" ht="46.5" customHeight="1">
      <c r="A185" s="1626"/>
      <c r="B185" s="1357" t="s">
        <v>407</v>
      </c>
      <c r="C185" s="1359" t="s">
        <v>582</v>
      </c>
      <c r="D185" s="1359" t="s">
        <v>803</v>
      </c>
      <c r="E185" s="1360">
        <v>53066000</v>
      </c>
      <c r="F185" s="1625"/>
      <c r="G185" s="1360">
        <v>38062000</v>
      </c>
      <c r="H185" s="1625"/>
      <c r="I185" s="1361">
        <v>14182919.699999999</v>
      </c>
      <c r="J185" s="1625"/>
      <c r="K185" s="1362">
        <f t="shared" si="20"/>
        <v>0.26726943240492967</v>
      </c>
      <c r="L185" s="1363">
        <f t="shared" si="21"/>
        <v>0.37262675897220321</v>
      </c>
    </row>
    <row r="186" spans="1:12" ht="45" customHeight="1">
      <c r="A186" s="1626">
        <v>46</v>
      </c>
      <c r="B186" s="1618" t="s">
        <v>377</v>
      </c>
      <c r="C186" s="1621" t="s">
        <v>83</v>
      </c>
      <c r="D186" s="1384" t="s">
        <v>830</v>
      </c>
      <c r="E186" s="1360">
        <v>1500000</v>
      </c>
      <c r="F186" s="1625">
        <f>SUM(E186:E195)</f>
        <v>506294000</v>
      </c>
      <c r="G186" s="1360">
        <v>1286396</v>
      </c>
      <c r="H186" s="1625">
        <f>SUM(G186:G195)</f>
        <v>884913152</v>
      </c>
      <c r="I186" s="1361">
        <v>508121.82</v>
      </c>
      <c r="J186" s="1625">
        <f>SUM(I186:I195)</f>
        <v>558806380.11999989</v>
      </c>
      <c r="K186" s="1362">
        <f t="shared" si="20"/>
        <v>0.33874788</v>
      </c>
      <c r="L186" s="1363">
        <f t="shared" si="21"/>
        <v>0.39499642411823421</v>
      </c>
    </row>
    <row r="187" spans="1:12" ht="45" customHeight="1">
      <c r="A187" s="1626"/>
      <c r="B187" s="1618"/>
      <c r="C187" s="1621"/>
      <c r="D187" s="1359" t="s">
        <v>800</v>
      </c>
      <c r="E187" s="1360">
        <v>43000</v>
      </c>
      <c r="F187" s="1625"/>
      <c r="G187" s="1360">
        <v>64024</v>
      </c>
      <c r="H187" s="1625"/>
      <c r="I187" s="1361">
        <v>64017.399999999994</v>
      </c>
      <c r="J187" s="1625"/>
      <c r="K187" s="1362">
        <f t="shared" si="20"/>
        <v>1.4887767441860464</v>
      </c>
      <c r="L187" s="1363">
        <f t="shared" si="21"/>
        <v>0.99989691365737843</v>
      </c>
    </row>
    <row r="188" spans="1:12" ht="45" customHeight="1">
      <c r="A188" s="1626"/>
      <c r="B188" s="1618"/>
      <c r="C188" s="1621"/>
      <c r="D188" s="1359" t="s">
        <v>804</v>
      </c>
      <c r="E188" s="1360">
        <v>3775000</v>
      </c>
      <c r="F188" s="1625"/>
      <c r="G188" s="1360">
        <v>2971948</v>
      </c>
      <c r="H188" s="1625"/>
      <c r="I188" s="1361">
        <v>2014610.87</v>
      </c>
      <c r="J188" s="1625"/>
      <c r="K188" s="1362">
        <f t="shared" si="20"/>
        <v>0.53367175364238417</v>
      </c>
      <c r="L188" s="1363">
        <f t="shared" si="21"/>
        <v>0.67787554492878077</v>
      </c>
    </row>
    <row r="189" spans="1:12" ht="45" customHeight="1">
      <c r="A189" s="1626"/>
      <c r="B189" s="1618"/>
      <c r="C189" s="1621"/>
      <c r="D189" s="1359" t="s">
        <v>803</v>
      </c>
      <c r="E189" s="1360">
        <v>15293000</v>
      </c>
      <c r="F189" s="1625"/>
      <c r="G189" s="1360">
        <v>15929914</v>
      </c>
      <c r="H189" s="1625"/>
      <c r="I189" s="1361">
        <v>8878378.0700000003</v>
      </c>
      <c r="J189" s="1625"/>
      <c r="K189" s="1362">
        <f t="shared" si="20"/>
        <v>0.58055176028248223</v>
      </c>
      <c r="L189" s="1363">
        <f t="shared" si="21"/>
        <v>0.55733998752284541</v>
      </c>
    </row>
    <row r="190" spans="1:12" ht="45" customHeight="1">
      <c r="A190" s="1626"/>
      <c r="B190" s="1618" t="s">
        <v>403</v>
      </c>
      <c r="C190" s="1621" t="s">
        <v>404</v>
      </c>
      <c r="D190" s="1359" t="s">
        <v>822</v>
      </c>
      <c r="E190" s="1360">
        <v>348000</v>
      </c>
      <c r="F190" s="1625"/>
      <c r="G190" s="1360">
        <v>348000</v>
      </c>
      <c r="H190" s="1625"/>
      <c r="I190" s="1361">
        <v>210924.49</v>
      </c>
      <c r="J190" s="1625"/>
      <c r="K190" s="1362">
        <f t="shared" si="20"/>
        <v>0.60610485632183908</v>
      </c>
      <c r="L190" s="1363">
        <f t="shared" si="21"/>
        <v>0.60610485632183908</v>
      </c>
    </row>
    <row r="191" spans="1:12" ht="45" customHeight="1">
      <c r="A191" s="1626"/>
      <c r="B191" s="1618"/>
      <c r="C191" s="1621"/>
      <c r="D191" s="1359" t="s">
        <v>829</v>
      </c>
      <c r="E191" s="1360">
        <v>121000</v>
      </c>
      <c r="F191" s="1625"/>
      <c r="G191" s="1360">
        <v>121000</v>
      </c>
      <c r="H191" s="1625"/>
      <c r="I191" s="1364">
        <v>0</v>
      </c>
      <c r="J191" s="1625"/>
      <c r="K191" s="1365">
        <v>0</v>
      </c>
      <c r="L191" s="1366">
        <v>0</v>
      </c>
    </row>
    <row r="192" spans="1:12" ht="45" customHeight="1">
      <c r="A192" s="1626"/>
      <c r="B192" s="1618"/>
      <c r="C192" s="1621"/>
      <c r="D192" s="1384" t="s">
        <v>830</v>
      </c>
      <c r="E192" s="1360">
        <v>10201000</v>
      </c>
      <c r="F192" s="1625"/>
      <c r="G192" s="1360">
        <v>5066000</v>
      </c>
      <c r="H192" s="1625"/>
      <c r="I192" s="1361">
        <v>960262.17</v>
      </c>
      <c r="J192" s="1625"/>
      <c r="K192" s="1362">
        <f t="shared" ref="K192:K202" si="22">I192/E192</f>
        <v>9.4134121164591716E-2</v>
      </c>
      <c r="L192" s="1363">
        <f t="shared" ref="L192:L202" si="23">I192/G192</f>
        <v>0.1895503691275168</v>
      </c>
    </row>
    <row r="193" spans="1:12" ht="45" customHeight="1">
      <c r="A193" s="1626"/>
      <c r="B193" s="1618"/>
      <c r="C193" s="1621"/>
      <c r="D193" s="1359" t="s">
        <v>800</v>
      </c>
      <c r="E193" s="1360">
        <v>168938000</v>
      </c>
      <c r="F193" s="1625"/>
      <c r="G193" s="1360">
        <v>453974416</v>
      </c>
      <c r="H193" s="1625"/>
      <c r="I193" s="1361">
        <v>322513915.25999999</v>
      </c>
      <c r="J193" s="1625"/>
      <c r="K193" s="1362">
        <f t="shared" si="22"/>
        <v>1.9090667301613609</v>
      </c>
      <c r="L193" s="1363">
        <f t="shared" si="23"/>
        <v>0.71042310732329905</v>
      </c>
    </row>
    <row r="194" spans="1:12" ht="45" customHeight="1">
      <c r="A194" s="1626"/>
      <c r="B194" s="1618"/>
      <c r="C194" s="1621"/>
      <c r="D194" s="1359" t="s">
        <v>804</v>
      </c>
      <c r="E194" s="1360">
        <v>66434000</v>
      </c>
      <c r="F194" s="1625"/>
      <c r="G194" s="1360">
        <v>199117642</v>
      </c>
      <c r="H194" s="1625"/>
      <c r="I194" s="1361">
        <v>118694037.84999999</v>
      </c>
      <c r="J194" s="1625"/>
      <c r="K194" s="1362">
        <f t="shared" si="22"/>
        <v>1.7866459621579311</v>
      </c>
      <c r="L194" s="1363">
        <f t="shared" si="23"/>
        <v>0.59610005752277839</v>
      </c>
    </row>
    <row r="195" spans="1:12" ht="45" customHeight="1">
      <c r="A195" s="1626"/>
      <c r="B195" s="1618"/>
      <c r="C195" s="1621"/>
      <c r="D195" s="1359" t="s">
        <v>803</v>
      </c>
      <c r="E195" s="1360">
        <v>239641000</v>
      </c>
      <c r="F195" s="1625"/>
      <c r="G195" s="1360">
        <v>206033812</v>
      </c>
      <c r="H195" s="1625"/>
      <c r="I195" s="1361">
        <v>104962112.19</v>
      </c>
      <c r="J195" s="1625"/>
      <c r="K195" s="1362">
        <f t="shared" si="22"/>
        <v>0.43799730509386958</v>
      </c>
      <c r="L195" s="1363">
        <f t="shared" si="23"/>
        <v>0.50944119885526362</v>
      </c>
    </row>
    <row r="196" spans="1:12" ht="45" customHeight="1">
      <c r="A196" s="1626">
        <v>47</v>
      </c>
      <c r="B196" s="1357" t="s">
        <v>358</v>
      </c>
      <c r="C196" s="1393" t="s">
        <v>359</v>
      </c>
      <c r="D196" s="1359" t="s">
        <v>800</v>
      </c>
      <c r="E196" s="1360">
        <v>723381000</v>
      </c>
      <c r="F196" s="1625">
        <f>SUM(E196:E199)</f>
        <v>1284821000</v>
      </c>
      <c r="G196" s="1360">
        <v>1065681000</v>
      </c>
      <c r="H196" s="1625">
        <f>SUM(G196:G199)</f>
        <v>1723121000</v>
      </c>
      <c r="I196" s="1361">
        <v>696178385.31999993</v>
      </c>
      <c r="J196" s="1625">
        <f>SUM(I196:I199)</f>
        <v>1199244010.1700001</v>
      </c>
      <c r="K196" s="1362">
        <f t="shared" si="22"/>
        <v>0.96239517670494512</v>
      </c>
      <c r="L196" s="1363">
        <f t="shared" si="23"/>
        <v>0.65327089937795635</v>
      </c>
    </row>
    <row r="197" spans="1:12" ht="45" customHeight="1">
      <c r="A197" s="1626"/>
      <c r="B197" s="1618" t="s">
        <v>377</v>
      </c>
      <c r="C197" s="1621" t="s">
        <v>83</v>
      </c>
      <c r="D197" s="1359" t="s">
        <v>822</v>
      </c>
      <c r="E197" s="1360">
        <v>843000</v>
      </c>
      <c r="F197" s="1625"/>
      <c r="G197" s="1360">
        <v>843000</v>
      </c>
      <c r="H197" s="1625"/>
      <c r="I197" s="1361">
        <v>160001.91</v>
      </c>
      <c r="J197" s="1625"/>
      <c r="K197" s="1375">
        <f t="shared" si="22"/>
        <v>0.18980060498220641</v>
      </c>
      <c r="L197" s="1376">
        <f t="shared" si="23"/>
        <v>0.18980060498220641</v>
      </c>
    </row>
    <row r="198" spans="1:12" ht="45" customHeight="1">
      <c r="A198" s="1626"/>
      <c r="B198" s="1618"/>
      <c r="C198" s="1621"/>
      <c r="D198" s="1359" t="s">
        <v>800</v>
      </c>
      <c r="E198" s="1360">
        <v>1692000</v>
      </c>
      <c r="F198" s="1625"/>
      <c r="G198" s="1360">
        <v>1692000</v>
      </c>
      <c r="H198" s="1625"/>
      <c r="I198" s="1361">
        <v>542589.68999999994</v>
      </c>
      <c r="J198" s="1625"/>
      <c r="K198" s="1362">
        <f t="shared" si="22"/>
        <v>0.32067948581560279</v>
      </c>
      <c r="L198" s="1363">
        <f t="shared" si="23"/>
        <v>0.32067948581560279</v>
      </c>
    </row>
    <row r="199" spans="1:12" ht="45" customHeight="1">
      <c r="A199" s="1626"/>
      <c r="B199" s="1357" t="s">
        <v>413</v>
      </c>
      <c r="C199" s="1391" t="s">
        <v>584</v>
      </c>
      <c r="D199" s="1359" t="s">
        <v>800</v>
      </c>
      <c r="E199" s="1360">
        <v>558905000</v>
      </c>
      <c r="F199" s="1625"/>
      <c r="G199" s="1360">
        <v>654905000</v>
      </c>
      <c r="H199" s="1625"/>
      <c r="I199" s="1361">
        <v>502363033.25</v>
      </c>
      <c r="J199" s="1625"/>
      <c r="K199" s="1362">
        <f t="shared" si="22"/>
        <v>0.89883438732879473</v>
      </c>
      <c r="L199" s="1363">
        <f t="shared" si="23"/>
        <v>0.7670777185240607</v>
      </c>
    </row>
    <row r="200" spans="1:12" ht="45" customHeight="1">
      <c r="A200" s="1626">
        <v>49</v>
      </c>
      <c r="B200" s="1618" t="s">
        <v>377</v>
      </c>
      <c r="C200" s="1621" t="s">
        <v>83</v>
      </c>
      <c r="D200" s="1359" t="s">
        <v>804</v>
      </c>
      <c r="E200" s="1360">
        <v>9810000</v>
      </c>
      <c r="F200" s="1611">
        <f>SUM(E200:E201)</f>
        <v>10792000</v>
      </c>
      <c r="G200" s="1360">
        <v>9810000</v>
      </c>
      <c r="H200" s="1611">
        <f>SUM(G200:G201)</f>
        <v>10792000</v>
      </c>
      <c r="I200" s="1361">
        <v>4227191.4800000004</v>
      </c>
      <c r="J200" s="1611">
        <f>SUM(I200:I201)</f>
        <v>4914501.6900000004</v>
      </c>
      <c r="K200" s="1362">
        <f t="shared" si="22"/>
        <v>0.4309063690112131</v>
      </c>
      <c r="L200" s="1363">
        <f t="shared" si="23"/>
        <v>0.4309063690112131</v>
      </c>
    </row>
    <row r="201" spans="1:12" ht="45" customHeight="1">
      <c r="A201" s="1626"/>
      <c r="B201" s="1618"/>
      <c r="C201" s="1621"/>
      <c r="D201" s="1359" t="s">
        <v>803</v>
      </c>
      <c r="E201" s="1360">
        <v>982000</v>
      </c>
      <c r="F201" s="1611"/>
      <c r="G201" s="1360">
        <v>982000</v>
      </c>
      <c r="H201" s="1611"/>
      <c r="I201" s="1361">
        <v>687310.21</v>
      </c>
      <c r="J201" s="1611"/>
      <c r="K201" s="1362">
        <f t="shared" si="22"/>
        <v>0.69990856415478608</v>
      </c>
      <c r="L201" s="1363">
        <f t="shared" si="23"/>
        <v>0.69990856415478608</v>
      </c>
    </row>
    <row r="202" spans="1:12" ht="45" customHeight="1">
      <c r="A202" s="1626">
        <v>51</v>
      </c>
      <c r="B202" s="1390" t="s">
        <v>352</v>
      </c>
      <c r="C202" s="1384" t="s">
        <v>353</v>
      </c>
      <c r="D202" s="1359" t="s">
        <v>800</v>
      </c>
      <c r="E202" s="1360">
        <v>94047000</v>
      </c>
      <c r="F202" s="1631">
        <f>SUM(E202:E208)</f>
        <v>2144638000</v>
      </c>
      <c r="G202" s="1360">
        <v>44500000</v>
      </c>
      <c r="H202" s="1630">
        <f>SUM(G202:G208)</f>
        <v>2746654680</v>
      </c>
      <c r="I202" s="1361">
        <v>20699104.559999999</v>
      </c>
      <c r="J202" s="1630">
        <f>SUM(I202:I208)</f>
        <v>2081518725.4599998</v>
      </c>
      <c r="K202" s="1362">
        <f t="shared" si="22"/>
        <v>0.22009319340329833</v>
      </c>
      <c r="L202" s="1363">
        <f t="shared" si="23"/>
        <v>0.46514841707865168</v>
      </c>
    </row>
    <row r="203" spans="1:12" ht="45" customHeight="1">
      <c r="A203" s="1626"/>
      <c r="B203" s="1618" t="s">
        <v>377</v>
      </c>
      <c r="C203" s="1621" t="s">
        <v>83</v>
      </c>
      <c r="D203" s="1359" t="s">
        <v>829</v>
      </c>
      <c r="E203" s="1360">
        <v>269000</v>
      </c>
      <c r="F203" s="1632"/>
      <c r="G203" s="1360">
        <v>161000</v>
      </c>
      <c r="H203" s="1630"/>
      <c r="I203" s="1364">
        <v>0</v>
      </c>
      <c r="J203" s="1630"/>
      <c r="K203" s="1365">
        <v>0</v>
      </c>
      <c r="L203" s="1366">
        <v>0</v>
      </c>
    </row>
    <row r="204" spans="1:12" ht="45" customHeight="1">
      <c r="A204" s="1626"/>
      <c r="B204" s="1618"/>
      <c r="C204" s="1621"/>
      <c r="D204" s="1384" t="s">
        <v>830</v>
      </c>
      <c r="E204" s="1360">
        <v>278000</v>
      </c>
      <c r="F204" s="1632"/>
      <c r="G204" s="1360">
        <v>278000</v>
      </c>
      <c r="H204" s="1630"/>
      <c r="I204" s="1364">
        <v>0</v>
      </c>
      <c r="J204" s="1630"/>
      <c r="K204" s="1365">
        <v>0</v>
      </c>
      <c r="L204" s="1366">
        <v>0</v>
      </c>
    </row>
    <row r="205" spans="1:12" ht="45" customHeight="1">
      <c r="A205" s="1626"/>
      <c r="B205" s="1618" t="s">
        <v>413</v>
      </c>
      <c r="C205" s="1634" t="s">
        <v>584</v>
      </c>
      <c r="D205" s="1359" t="s">
        <v>829</v>
      </c>
      <c r="E205" s="1360">
        <v>43231000</v>
      </c>
      <c r="F205" s="1632"/>
      <c r="G205" s="1360">
        <v>14050023</v>
      </c>
      <c r="H205" s="1630"/>
      <c r="I205" s="1361">
        <v>2005743.52</v>
      </c>
      <c r="J205" s="1630"/>
      <c r="K205" s="1362">
        <f>I205/E205</f>
        <v>4.6395954754689925E-2</v>
      </c>
      <c r="L205" s="1363">
        <f>I205/G205</f>
        <v>0.14275731221222912</v>
      </c>
    </row>
    <row r="206" spans="1:12" ht="45" customHeight="1">
      <c r="A206" s="1626"/>
      <c r="B206" s="1618"/>
      <c r="C206" s="1635"/>
      <c r="D206" s="1384" t="s">
        <v>830</v>
      </c>
      <c r="E206" s="1360">
        <v>325000</v>
      </c>
      <c r="F206" s="1632"/>
      <c r="G206" s="1360">
        <v>325000</v>
      </c>
      <c r="H206" s="1630"/>
      <c r="I206" s="1364">
        <v>0</v>
      </c>
      <c r="J206" s="1630"/>
      <c r="K206" s="1365">
        <v>0</v>
      </c>
      <c r="L206" s="1366">
        <v>0</v>
      </c>
    </row>
    <row r="207" spans="1:12" ht="45" customHeight="1">
      <c r="A207" s="1626"/>
      <c r="B207" s="1618"/>
      <c r="C207" s="1635"/>
      <c r="D207" s="1359" t="s">
        <v>800</v>
      </c>
      <c r="E207" s="1360">
        <v>2006488000</v>
      </c>
      <c r="F207" s="1632"/>
      <c r="G207" s="1360">
        <v>2687067859</v>
      </c>
      <c r="H207" s="1630"/>
      <c r="I207" s="1361">
        <v>2058813877.3799999</v>
      </c>
      <c r="J207" s="1630"/>
      <c r="K207" s="1362">
        <f t="shared" ref="K207:K214" si="24">I207/E207</f>
        <v>1.0260783405532452</v>
      </c>
      <c r="L207" s="1363">
        <f t="shared" ref="L207:L225" si="25">I207/G207</f>
        <v>0.76619348130128484</v>
      </c>
    </row>
    <row r="208" spans="1:12" ht="45" customHeight="1">
      <c r="A208" s="1626"/>
      <c r="B208" s="1618"/>
      <c r="C208" s="1636"/>
      <c r="D208" s="1359" t="s">
        <v>859</v>
      </c>
      <c r="E208" s="1360"/>
      <c r="F208" s="1633"/>
      <c r="G208" s="1360">
        <v>272798</v>
      </c>
      <c r="H208" s="1630"/>
      <c r="I208" s="1364">
        <v>0</v>
      </c>
      <c r="J208" s="1630"/>
      <c r="K208" s="1365">
        <v>0</v>
      </c>
      <c r="L208" s="1366">
        <v>0</v>
      </c>
    </row>
    <row r="209" spans="1:12" ht="45" customHeight="1">
      <c r="A209" s="1394">
        <v>56</v>
      </c>
      <c r="B209" s="1357" t="s">
        <v>387</v>
      </c>
      <c r="C209" s="1391" t="s">
        <v>579</v>
      </c>
      <c r="D209" s="1384" t="s">
        <v>830</v>
      </c>
      <c r="E209" s="1360"/>
      <c r="F209" s="1380"/>
      <c r="G209" s="1360">
        <v>32071</v>
      </c>
      <c r="H209" s="1380">
        <f>G209</f>
        <v>32071</v>
      </c>
      <c r="I209" s="1361">
        <v>14282.120000000003</v>
      </c>
      <c r="J209" s="1361">
        <f>I209</f>
        <v>14282.120000000003</v>
      </c>
      <c r="K209" s="1382">
        <v>0</v>
      </c>
      <c r="L209" s="1363">
        <f>I209/G209</f>
        <v>0.44532817810483</v>
      </c>
    </row>
    <row r="210" spans="1:12" ht="45" customHeight="1">
      <c r="A210" s="1629" t="s">
        <v>164</v>
      </c>
      <c r="B210" s="1618" t="s">
        <v>387</v>
      </c>
      <c r="C210" s="1619" t="s">
        <v>579</v>
      </c>
      <c r="D210" s="1384" t="s">
        <v>830</v>
      </c>
      <c r="E210" s="1360">
        <v>727000</v>
      </c>
      <c r="F210" s="1630">
        <f>SUM(E210:E212)</f>
        <v>13408000</v>
      </c>
      <c r="G210" s="1360">
        <v>727000</v>
      </c>
      <c r="H210" s="1630">
        <f>SUM(G210:G212)</f>
        <v>18499403</v>
      </c>
      <c r="I210" s="1361">
        <v>133922.82</v>
      </c>
      <c r="J210" s="1630">
        <f>SUM(I210:I212)</f>
        <v>14637256.33</v>
      </c>
      <c r="K210" s="1362">
        <f t="shared" si="24"/>
        <v>0.18421295735900964</v>
      </c>
      <c r="L210" s="1363">
        <f t="shared" si="25"/>
        <v>0.18421295735900964</v>
      </c>
    </row>
    <row r="211" spans="1:12" ht="45" customHeight="1">
      <c r="A211" s="1629"/>
      <c r="B211" s="1618"/>
      <c r="C211" s="1619"/>
      <c r="D211" s="1359" t="s">
        <v>800</v>
      </c>
      <c r="E211" s="1360">
        <v>11854000</v>
      </c>
      <c r="F211" s="1630"/>
      <c r="G211" s="1360">
        <v>16450956</v>
      </c>
      <c r="H211" s="1630"/>
      <c r="I211" s="1361">
        <v>13181888.26</v>
      </c>
      <c r="J211" s="1630"/>
      <c r="K211" s="1362">
        <f t="shared" si="24"/>
        <v>1.1120202682638771</v>
      </c>
      <c r="L211" s="1363">
        <f t="shared" si="25"/>
        <v>0.80128402629002227</v>
      </c>
    </row>
    <row r="212" spans="1:12" ht="45" customHeight="1">
      <c r="A212" s="1629"/>
      <c r="B212" s="1618"/>
      <c r="C212" s="1619"/>
      <c r="D212" s="1359" t="s">
        <v>803</v>
      </c>
      <c r="E212" s="1360">
        <v>827000</v>
      </c>
      <c r="F212" s="1630"/>
      <c r="G212" s="1360">
        <v>1321447</v>
      </c>
      <c r="H212" s="1630"/>
      <c r="I212" s="1361">
        <v>1321445.25</v>
      </c>
      <c r="J212" s="1630"/>
      <c r="K212" s="1362">
        <f t="shared" si="24"/>
        <v>1.5978781741233374</v>
      </c>
      <c r="L212" s="1363">
        <f t="shared" si="25"/>
        <v>0.99999867569414436</v>
      </c>
    </row>
    <row r="213" spans="1:12" ht="45" customHeight="1">
      <c r="A213" s="1626">
        <v>58</v>
      </c>
      <c r="B213" s="1627">
        <v>720</v>
      </c>
      <c r="C213" s="1628" t="s">
        <v>375</v>
      </c>
      <c r="D213" s="1359" t="s">
        <v>804</v>
      </c>
      <c r="E213" s="1360">
        <v>3726000</v>
      </c>
      <c r="F213" s="1625">
        <f>SUM(E213:E217)</f>
        <v>35407000</v>
      </c>
      <c r="G213" s="1360">
        <v>3907633</v>
      </c>
      <c r="H213" s="1625">
        <f>SUM(G213:G217)</f>
        <v>45192975</v>
      </c>
      <c r="I213" s="1361">
        <v>3033773.8199999994</v>
      </c>
      <c r="J213" s="1625">
        <f>SUM(I213:I217)</f>
        <v>22668278.109999999</v>
      </c>
      <c r="K213" s="1362">
        <f t="shared" si="24"/>
        <v>0.8142173429951689</v>
      </c>
      <c r="L213" s="1363">
        <f t="shared" si="25"/>
        <v>0.77637122524044588</v>
      </c>
    </row>
    <row r="214" spans="1:12" ht="45" customHeight="1">
      <c r="A214" s="1626"/>
      <c r="B214" s="1627"/>
      <c r="C214" s="1628"/>
      <c r="D214" s="1359" t="s">
        <v>803</v>
      </c>
      <c r="E214" s="1360">
        <v>485000</v>
      </c>
      <c r="F214" s="1625"/>
      <c r="G214" s="1360">
        <v>502071</v>
      </c>
      <c r="H214" s="1625"/>
      <c r="I214" s="1361">
        <v>371801.56000000006</v>
      </c>
      <c r="J214" s="1625"/>
      <c r="K214" s="1362">
        <f t="shared" si="24"/>
        <v>0.76660115463917533</v>
      </c>
      <c r="L214" s="1363">
        <f t="shared" si="25"/>
        <v>0.7405358206309467</v>
      </c>
    </row>
    <row r="215" spans="1:12" ht="45" customHeight="1">
      <c r="A215" s="1626"/>
      <c r="B215" s="1627">
        <v>750</v>
      </c>
      <c r="C215" s="1628" t="s">
        <v>83</v>
      </c>
      <c r="D215" s="1359" t="s">
        <v>800</v>
      </c>
      <c r="E215" s="1360"/>
      <c r="F215" s="1625"/>
      <c r="G215" s="1360">
        <v>4291634</v>
      </c>
      <c r="H215" s="1625"/>
      <c r="I215" s="1361">
        <v>4272731.91</v>
      </c>
      <c r="J215" s="1625"/>
      <c r="K215" s="1365">
        <v>0</v>
      </c>
      <c r="L215" s="1363">
        <f t="shared" si="25"/>
        <v>0.9955955959897792</v>
      </c>
    </row>
    <row r="216" spans="1:12" ht="45" customHeight="1">
      <c r="A216" s="1626"/>
      <c r="B216" s="1627"/>
      <c r="C216" s="1628"/>
      <c r="D216" s="1359" t="s">
        <v>804</v>
      </c>
      <c r="E216" s="1360">
        <v>27501000</v>
      </c>
      <c r="F216" s="1625"/>
      <c r="G216" s="1360">
        <v>32393587</v>
      </c>
      <c r="H216" s="1625"/>
      <c r="I216" s="1361">
        <v>12308837.49</v>
      </c>
      <c r="J216" s="1625"/>
      <c r="K216" s="1362">
        <f t="shared" ref="K216:K223" si="26">I216/E216</f>
        <v>0.44757781498854587</v>
      </c>
      <c r="L216" s="1363">
        <f t="shared" si="25"/>
        <v>0.37997760143080173</v>
      </c>
    </row>
    <row r="217" spans="1:12" ht="45" customHeight="1">
      <c r="A217" s="1626"/>
      <c r="B217" s="1627"/>
      <c r="C217" s="1628"/>
      <c r="D217" s="1359" t="s">
        <v>803</v>
      </c>
      <c r="E217" s="1360">
        <v>3695000</v>
      </c>
      <c r="F217" s="1625"/>
      <c r="G217" s="1360">
        <v>4098050</v>
      </c>
      <c r="H217" s="1625"/>
      <c r="I217" s="1361">
        <v>2681133.33</v>
      </c>
      <c r="J217" s="1625"/>
      <c r="K217" s="1362">
        <f t="shared" si="26"/>
        <v>0.72561118538565628</v>
      </c>
      <c r="L217" s="1363">
        <f t="shared" si="25"/>
        <v>0.65424612437622776</v>
      </c>
    </row>
    <row r="218" spans="1:12" ht="45" customHeight="1">
      <c r="A218" s="1394">
        <v>61</v>
      </c>
      <c r="B218" s="1390">
        <v>750</v>
      </c>
      <c r="C218" s="1384" t="s">
        <v>83</v>
      </c>
      <c r="D218" s="1359" t="s">
        <v>801</v>
      </c>
      <c r="E218" s="1360">
        <v>1083000</v>
      </c>
      <c r="F218" s="1361">
        <f>E218</f>
        <v>1083000</v>
      </c>
      <c r="G218" s="1360">
        <v>1218450</v>
      </c>
      <c r="H218" s="1361">
        <f>G218</f>
        <v>1218450</v>
      </c>
      <c r="I218" s="1380">
        <v>468213.92000000004</v>
      </c>
      <c r="J218" s="1361">
        <f>I218</f>
        <v>468213.92000000004</v>
      </c>
      <c r="K218" s="1362">
        <f t="shared" si="26"/>
        <v>0.43233048938134816</v>
      </c>
      <c r="L218" s="1363">
        <f t="shared" si="25"/>
        <v>0.38427011366900576</v>
      </c>
    </row>
    <row r="219" spans="1:12" ht="45" customHeight="1">
      <c r="A219" s="1626">
        <v>62</v>
      </c>
      <c r="B219" s="1390" t="s">
        <v>354</v>
      </c>
      <c r="C219" s="1384" t="s">
        <v>355</v>
      </c>
      <c r="D219" s="1359" t="s">
        <v>823</v>
      </c>
      <c r="E219" s="1360">
        <v>204108000</v>
      </c>
      <c r="F219" s="1612">
        <f>SUM(E219:E220)</f>
        <v>208068000</v>
      </c>
      <c r="G219" s="1360">
        <v>273203000</v>
      </c>
      <c r="H219" s="1611">
        <f>SUM(G219:G220)</f>
        <v>277669119</v>
      </c>
      <c r="I219" s="1380">
        <v>192324042.88</v>
      </c>
      <c r="J219" s="1611">
        <f>SUM(I219:I220)</f>
        <v>193395267.25</v>
      </c>
      <c r="K219" s="1362">
        <f t="shared" si="26"/>
        <v>0.94226606933584178</v>
      </c>
      <c r="L219" s="1363">
        <f t="shared" si="25"/>
        <v>0.70396021595663294</v>
      </c>
    </row>
    <row r="220" spans="1:12" ht="45" customHeight="1">
      <c r="A220" s="1626"/>
      <c r="B220" s="1390">
        <v>750</v>
      </c>
      <c r="C220" s="1384" t="s">
        <v>83</v>
      </c>
      <c r="D220" s="1359" t="s">
        <v>823</v>
      </c>
      <c r="E220" s="1360">
        <v>3960000</v>
      </c>
      <c r="F220" s="1612"/>
      <c r="G220" s="1360">
        <v>4466119</v>
      </c>
      <c r="H220" s="1611"/>
      <c r="I220" s="1360">
        <v>1071224.3700000001</v>
      </c>
      <c r="J220" s="1611"/>
      <c r="K220" s="1362">
        <f t="shared" si="26"/>
        <v>0.27051120454545458</v>
      </c>
      <c r="L220" s="1363">
        <f t="shared" si="25"/>
        <v>0.23985576067274519</v>
      </c>
    </row>
    <row r="221" spans="1:12" ht="45" customHeight="1">
      <c r="A221" s="1394">
        <v>63</v>
      </c>
      <c r="B221" s="1390">
        <v>750</v>
      </c>
      <c r="C221" s="1384" t="s">
        <v>83</v>
      </c>
      <c r="D221" s="1359" t="s">
        <v>803</v>
      </c>
      <c r="E221" s="1360">
        <v>858000</v>
      </c>
      <c r="F221" s="1395">
        <f>E221</f>
        <v>858000</v>
      </c>
      <c r="G221" s="1360">
        <v>858000</v>
      </c>
      <c r="H221" s="1395">
        <f>G221</f>
        <v>858000</v>
      </c>
      <c r="I221" s="1361">
        <v>40058.31</v>
      </c>
      <c r="J221" s="1395">
        <f>I221</f>
        <v>40058.31</v>
      </c>
      <c r="K221" s="1362">
        <f t="shared" si="26"/>
        <v>4.6688006993006993E-2</v>
      </c>
      <c r="L221" s="1363">
        <f t="shared" si="25"/>
        <v>4.6688006993006993E-2</v>
      </c>
    </row>
    <row r="222" spans="1:12" ht="45" customHeight="1">
      <c r="A222" s="1626">
        <v>64</v>
      </c>
      <c r="B222" s="1627">
        <v>750</v>
      </c>
      <c r="C222" s="1628" t="s">
        <v>83</v>
      </c>
      <c r="D222" s="1359" t="s">
        <v>804</v>
      </c>
      <c r="E222" s="1360">
        <v>9129000</v>
      </c>
      <c r="F222" s="1612">
        <f>SUM(E222:E223)</f>
        <v>10641000</v>
      </c>
      <c r="G222" s="1360">
        <v>9805802</v>
      </c>
      <c r="H222" s="1612">
        <f>SUM(G222:G223)</f>
        <v>36986806</v>
      </c>
      <c r="I222" s="1380">
        <v>1323988.8900000001</v>
      </c>
      <c r="J222" s="1612">
        <f>SUM(I222:I223)</f>
        <v>16248266.99</v>
      </c>
      <c r="K222" s="1362">
        <f t="shared" si="26"/>
        <v>0.1450310976010516</v>
      </c>
      <c r="L222" s="1363">
        <f t="shared" si="25"/>
        <v>0.13502096921802012</v>
      </c>
    </row>
    <row r="223" spans="1:12" ht="45" customHeight="1">
      <c r="A223" s="1626"/>
      <c r="B223" s="1627"/>
      <c r="C223" s="1628"/>
      <c r="D223" s="1359" t="s">
        <v>817</v>
      </c>
      <c r="E223" s="1360">
        <v>1512000</v>
      </c>
      <c r="F223" s="1612"/>
      <c r="G223" s="1360">
        <v>27181004</v>
      </c>
      <c r="H223" s="1612"/>
      <c r="I223" s="1380">
        <v>14924278.1</v>
      </c>
      <c r="J223" s="1612"/>
      <c r="K223" s="1362">
        <f t="shared" si="26"/>
        <v>9.8705542989417978</v>
      </c>
      <c r="L223" s="1363">
        <f t="shared" si="25"/>
        <v>0.54907015576025076</v>
      </c>
    </row>
    <row r="224" spans="1:12" ht="45" customHeight="1">
      <c r="A224" s="1394">
        <v>66</v>
      </c>
      <c r="B224" s="1390">
        <v>750</v>
      </c>
      <c r="C224" s="1359" t="s">
        <v>83</v>
      </c>
      <c r="D224" s="1359" t="s">
        <v>803</v>
      </c>
      <c r="E224" s="1360"/>
      <c r="F224" s="1396"/>
      <c r="G224" s="1360">
        <v>540308</v>
      </c>
      <c r="H224" s="1396">
        <f>G224</f>
        <v>540308</v>
      </c>
      <c r="I224" s="1380">
        <v>228738.84999999998</v>
      </c>
      <c r="J224" s="1395">
        <f>I224</f>
        <v>228738.84999999998</v>
      </c>
      <c r="K224" s="1365">
        <v>0</v>
      </c>
      <c r="L224" s="1363">
        <f t="shared" si="25"/>
        <v>0.42334899723861202</v>
      </c>
    </row>
    <row r="225" spans="1:12" ht="45" customHeight="1">
      <c r="A225" s="1394">
        <v>68</v>
      </c>
      <c r="B225" s="1390">
        <v>750</v>
      </c>
      <c r="C225" s="1359" t="s">
        <v>83</v>
      </c>
      <c r="D225" s="1384" t="s">
        <v>830</v>
      </c>
      <c r="E225" s="1360">
        <v>31000</v>
      </c>
      <c r="F225" s="1396">
        <f>E225</f>
        <v>31000</v>
      </c>
      <c r="G225" s="1360">
        <v>31000</v>
      </c>
      <c r="H225" s="1396">
        <f>G225</f>
        <v>31000</v>
      </c>
      <c r="I225" s="1380">
        <v>26517.469999999998</v>
      </c>
      <c r="J225" s="1395">
        <f>I225</f>
        <v>26517.469999999998</v>
      </c>
      <c r="K225" s="1362">
        <f t="shared" ref="K225:K230" si="27">I225/E225</f>
        <v>0.85540225806451609</v>
      </c>
      <c r="L225" s="1363">
        <f t="shared" si="25"/>
        <v>0.85540225806451609</v>
      </c>
    </row>
    <row r="226" spans="1:12" ht="45" customHeight="1">
      <c r="A226" s="1394">
        <v>69</v>
      </c>
      <c r="B226" s="1357" t="s">
        <v>367</v>
      </c>
      <c r="C226" s="1358" t="s">
        <v>368</v>
      </c>
      <c r="D226" s="1359" t="s">
        <v>800</v>
      </c>
      <c r="E226" s="1360">
        <v>2430000</v>
      </c>
      <c r="F226" s="1395">
        <f>E226</f>
        <v>2430000</v>
      </c>
      <c r="G226" s="1360">
        <v>9889936</v>
      </c>
      <c r="H226" s="1395">
        <f>G226</f>
        <v>9889936</v>
      </c>
      <c r="I226" s="1361">
        <v>396451.85</v>
      </c>
      <c r="J226" s="1395">
        <f>I226</f>
        <v>396451.85</v>
      </c>
      <c r="K226" s="1362">
        <f t="shared" si="27"/>
        <v>0.16314890946502056</v>
      </c>
      <c r="L226" s="1363">
        <f>I226/G226</f>
        <v>4.0086391863405381E-2</v>
      </c>
    </row>
    <row r="227" spans="1:12" ht="45" customHeight="1">
      <c r="A227" s="1620">
        <v>71</v>
      </c>
      <c r="B227" s="1618" t="s">
        <v>377</v>
      </c>
      <c r="C227" s="1621" t="s">
        <v>83</v>
      </c>
      <c r="D227" s="1359" t="s">
        <v>800</v>
      </c>
      <c r="E227" s="1360">
        <v>15647000</v>
      </c>
      <c r="F227" s="1625">
        <f>SUM(E227:E228)</f>
        <v>15688000</v>
      </c>
      <c r="G227" s="1360">
        <v>15646999.999999998</v>
      </c>
      <c r="H227" s="1625">
        <f>SUM(G227:G228)</f>
        <v>15704488.999999998</v>
      </c>
      <c r="I227" s="1361">
        <v>5511790.2700000005</v>
      </c>
      <c r="J227" s="1625">
        <f>SUM(I227:I228)</f>
        <v>5529111.3900000006</v>
      </c>
      <c r="K227" s="1362">
        <f t="shared" si="27"/>
        <v>0.35225859717517738</v>
      </c>
      <c r="L227" s="1363">
        <f>I227/G227</f>
        <v>0.35225859717517743</v>
      </c>
    </row>
    <row r="228" spans="1:12" ht="45" customHeight="1">
      <c r="A228" s="1620"/>
      <c r="B228" s="1618"/>
      <c r="C228" s="1621"/>
      <c r="D228" s="1359" t="s">
        <v>803</v>
      </c>
      <c r="E228" s="1360">
        <v>41000</v>
      </c>
      <c r="F228" s="1625"/>
      <c r="G228" s="1360">
        <v>57489</v>
      </c>
      <c r="H228" s="1625"/>
      <c r="I228" s="1361">
        <v>17321.120000000003</v>
      </c>
      <c r="J228" s="1625"/>
      <c r="K228" s="1362">
        <f t="shared" si="27"/>
        <v>0.42246634146341472</v>
      </c>
      <c r="L228" s="1363">
        <f>I228/G228</f>
        <v>0.30129450851467243</v>
      </c>
    </row>
    <row r="229" spans="1:12" ht="45" customHeight="1">
      <c r="A229" s="1397">
        <v>76</v>
      </c>
      <c r="B229" s="1357" t="s">
        <v>367</v>
      </c>
      <c r="C229" s="1358" t="s">
        <v>368</v>
      </c>
      <c r="D229" s="1359" t="s">
        <v>804</v>
      </c>
      <c r="E229" s="1360">
        <v>759000</v>
      </c>
      <c r="F229" s="1395">
        <f>E229</f>
        <v>759000</v>
      </c>
      <c r="G229" s="1360">
        <v>759000</v>
      </c>
      <c r="H229" s="1395">
        <f>G229</f>
        <v>759000</v>
      </c>
      <c r="I229" s="1361">
        <v>136884.46</v>
      </c>
      <c r="J229" s="1395">
        <f>I229</f>
        <v>136884.46</v>
      </c>
      <c r="K229" s="1362">
        <f t="shared" si="27"/>
        <v>0.18034843214756258</v>
      </c>
      <c r="L229" s="1363">
        <f>I229/G229</f>
        <v>0.18034843214756258</v>
      </c>
    </row>
    <row r="230" spans="1:12" ht="45" customHeight="1">
      <c r="A230" s="1397">
        <v>80</v>
      </c>
      <c r="B230" s="1357" t="s">
        <v>377</v>
      </c>
      <c r="C230" s="1358" t="s">
        <v>83</v>
      </c>
      <c r="D230" s="1359" t="s">
        <v>810</v>
      </c>
      <c r="E230" s="1360">
        <v>315000</v>
      </c>
      <c r="F230" s="1395">
        <f>E230</f>
        <v>315000</v>
      </c>
      <c r="G230" s="1360">
        <v>438241</v>
      </c>
      <c r="H230" s="1395">
        <f>G230</f>
        <v>438241</v>
      </c>
      <c r="I230" s="1361">
        <v>378278.5</v>
      </c>
      <c r="J230" s="1395">
        <f>I230</f>
        <v>378278.5</v>
      </c>
      <c r="K230" s="1362">
        <f t="shared" si="27"/>
        <v>1.2008841269841271</v>
      </c>
      <c r="L230" s="1363">
        <f>I230/G230</f>
        <v>0.86317460027701653</v>
      </c>
    </row>
    <row r="231" spans="1:12" ht="45" customHeight="1">
      <c r="A231" s="1610">
        <v>83</v>
      </c>
      <c r="B231" s="1622">
        <v>758</v>
      </c>
      <c r="C231" s="1623" t="s">
        <v>401</v>
      </c>
      <c r="D231" s="1398" t="s">
        <v>860</v>
      </c>
      <c r="E231" s="1360">
        <v>37346719000</v>
      </c>
      <c r="F231" s="1612">
        <f>SUM(E231:E232)</f>
        <v>37386207000</v>
      </c>
      <c r="G231" s="1360">
        <f>16504284440.53+158000000</f>
        <v>16662284440.530001</v>
      </c>
      <c r="H231" s="1612">
        <f>SUM(G231:G232)</f>
        <v>16696732678.530001</v>
      </c>
      <c r="I231" s="1364">
        <v>0</v>
      </c>
      <c r="J231" s="1624">
        <f>SUM(I231:I232)</f>
        <v>0</v>
      </c>
      <c r="K231" s="1399">
        <v>0</v>
      </c>
      <c r="L231" s="1366">
        <v>0</v>
      </c>
    </row>
    <row r="232" spans="1:12" ht="45" customHeight="1">
      <c r="A232" s="1610"/>
      <c r="B232" s="1622"/>
      <c r="C232" s="1623"/>
      <c r="D232" s="1384" t="s">
        <v>861</v>
      </c>
      <c r="E232" s="1360">
        <v>39488000</v>
      </c>
      <c r="F232" s="1612"/>
      <c r="G232" s="1360">
        <v>34448238</v>
      </c>
      <c r="H232" s="1612"/>
      <c r="I232" s="1364">
        <v>0</v>
      </c>
      <c r="J232" s="1624"/>
      <c r="K232" s="1399">
        <v>0</v>
      </c>
      <c r="L232" s="1366">
        <v>0</v>
      </c>
    </row>
    <row r="233" spans="1:12" ht="45" customHeight="1">
      <c r="A233" s="1620">
        <v>88</v>
      </c>
      <c r="B233" s="1618" t="s">
        <v>390</v>
      </c>
      <c r="C233" s="1621" t="s">
        <v>391</v>
      </c>
      <c r="D233" s="1359" t="s">
        <v>804</v>
      </c>
      <c r="E233" s="1360">
        <v>24767000</v>
      </c>
      <c r="F233" s="1612">
        <f>SUM(E233:E234)</f>
        <v>31251000</v>
      </c>
      <c r="G233" s="1360">
        <v>32088637</v>
      </c>
      <c r="H233" s="1612">
        <f>SUM(G233:G234)</f>
        <v>36769637</v>
      </c>
      <c r="I233" s="1361">
        <v>25143013.599999998</v>
      </c>
      <c r="J233" s="1612">
        <f>SUM(I233:I234)</f>
        <v>26390209.469999999</v>
      </c>
      <c r="K233" s="1362">
        <f>I233/E233</f>
        <v>1.015182040618565</v>
      </c>
      <c r="L233" s="1363">
        <f>I233/G233</f>
        <v>0.78354881823120126</v>
      </c>
    </row>
    <row r="234" spans="1:12" ht="45" customHeight="1">
      <c r="A234" s="1620"/>
      <c r="B234" s="1618"/>
      <c r="C234" s="1621"/>
      <c r="D234" s="1359" t="s">
        <v>803</v>
      </c>
      <c r="E234" s="1360">
        <v>6484000</v>
      </c>
      <c r="F234" s="1612"/>
      <c r="G234" s="1360">
        <v>4681000</v>
      </c>
      <c r="H234" s="1612"/>
      <c r="I234" s="1361">
        <v>1247195.8700000001</v>
      </c>
      <c r="J234" s="1612"/>
      <c r="K234" s="1362">
        <f>I234/E234</f>
        <v>0.19234976403454659</v>
      </c>
      <c r="L234" s="1363">
        <f>I234/G234</f>
        <v>0.26643791283913698</v>
      </c>
    </row>
    <row r="235" spans="1:12" ht="45" customHeight="1">
      <c r="A235" s="1356" t="s">
        <v>862</v>
      </c>
      <c r="B235" s="1357" t="s">
        <v>387</v>
      </c>
      <c r="C235" s="1391" t="s">
        <v>579</v>
      </c>
      <c r="D235" s="1359" t="s">
        <v>800</v>
      </c>
      <c r="E235" s="1360"/>
      <c r="F235" s="1396"/>
      <c r="G235" s="1360">
        <v>10555053</v>
      </c>
      <c r="H235" s="1396">
        <f>G235</f>
        <v>10555053</v>
      </c>
      <c r="I235" s="1361">
        <v>10555052.699999999</v>
      </c>
      <c r="J235" s="1395">
        <f>I235</f>
        <v>10555052.699999999</v>
      </c>
      <c r="K235" s="1399">
        <v>0</v>
      </c>
      <c r="L235" s="1363">
        <f t="shared" ref="L235:L240" si="28">I235/G235</f>
        <v>0.99999997157759413</v>
      </c>
    </row>
    <row r="236" spans="1:12" ht="45" customHeight="1">
      <c r="A236" s="1356" t="s">
        <v>863</v>
      </c>
      <c r="B236" s="1357" t="s">
        <v>387</v>
      </c>
      <c r="C236" s="1391" t="s">
        <v>579</v>
      </c>
      <c r="D236" s="1359" t="s">
        <v>800</v>
      </c>
      <c r="E236" s="1360"/>
      <c r="F236" s="1396"/>
      <c r="G236" s="1360">
        <v>9511019</v>
      </c>
      <c r="H236" s="1396">
        <f>G236</f>
        <v>9511019</v>
      </c>
      <c r="I236" s="1361">
        <v>9511018.0500000007</v>
      </c>
      <c r="J236" s="1395">
        <f>I236</f>
        <v>9511018.0500000007</v>
      </c>
      <c r="K236" s="1399">
        <v>0</v>
      </c>
      <c r="L236" s="1363">
        <f t="shared" si="28"/>
        <v>0.99999990011585516</v>
      </c>
    </row>
    <row r="237" spans="1:12" ht="45" customHeight="1">
      <c r="A237" s="1610" t="s">
        <v>864</v>
      </c>
      <c r="B237" s="1357" t="s">
        <v>354</v>
      </c>
      <c r="C237" s="1358" t="s">
        <v>355</v>
      </c>
      <c r="D237" s="1359" t="s">
        <v>823</v>
      </c>
      <c r="E237" s="1360">
        <v>364000</v>
      </c>
      <c r="F237" s="1611">
        <f>E237</f>
        <v>364000</v>
      </c>
      <c r="G237" s="1360">
        <v>436050</v>
      </c>
      <c r="H237" s="1611">
        <f>G237+G238</f>
        <v>8885468</v>
      </c>
      <c r="I237" s="1364">
        <v>0</v>
      </c>
      <c r="J237" s="1612">
        <f>SUM(I237:I238)</f>
        <v>7416463.3499999996</v>
      </c>
      <c r="K237" s="1365">
        <v>0</v>
      </c>
      <c r="L237" s="1366">
        <v>0</v>
      </c>
    </row>
    <row r="238" spans="1:12" ht="45" customHeight="1">
      <c r="A238" s="1610"/>
      <c r="B238" s="1357" t="s">
        <v>387</v>
      </c>
      <c r="C238" s="1391" t="s">
        <v>579</v>
      </c>
      <c r="D238" s="1359" t="s">
        <v>800</v>
      </c>
      <c r="E238" s="1360"/>
      <c r="F238" s="1611"/>
      <c r="G238" s="1360">
        <v>8449418</v>
      </c>
      <c r="H238" s="1611"/>
      <c r="I238" s="1361">
        <v>7416463.3499999996</v>
      </c>
      <c r="J238" s="1612"/>
      <c r="K238" s="1399">
        <v>0</v>
      </c>
      <c r="L238" s="1363">
        <f t="shared" si="28"/>
        <v>0.87774842598626313</v>
      </c>
    </row>
    <row r="239" spans="1:12" ht="45" customHeight="1">
      <c r="A239" s="1356" t="s">
        <v>865</v>
      </c>
      <c r="B239" s="1357" t="s">
        <v>387</v>
      </c>
      <c r="C239" s="1391" t="s">
        <v>579</v>
      </c>
      <c r="D239" s="1359" t="s">
        <v>800</v>
      </c>
      <c r="E239" s="1360"/>
      <c r="F239" s="1395"/>
      <c r="G239" s="1360">
        <v>7242284</v>
      </c>
      <c r="H239" s="1395">
        <f>G239</f>
        <v>7242284</v>
      </c>
      <c r="I239" s="1361">
        <v>3043764.15</v>
      </c>
      <c r="J239" s="1395">
        <f>I239</f>
        <v>3043764.15</v>
      </c>
      <c r="K239" s="1399">
        <v>0</v>
      </c>
      <c r="L239" s="1363">
        <f t="shared" si="28"/>
        <v>0.42027682841490333</v>
      </c>
    </row>
    <row r="240" spans="1:12" ht="45" customHeight="1">
      <c r="A240" s="1610" t="s">
        <v>866</v>
      </c>
      <c r="B240" s="1618" t="s">
        <v>387</v>
      </c>
      <c r="C240" s="1619" t="s">
        <v>579</v>
      </c>
      <c r="D240" s="1359" t="s">
        <v>800</v>
      </c>
      <c r="E240" s="1360"/>
      <c r="F240" s="1611"/>
      <c r="G240" s="1360">
        <v>6429094</v>
      </c>
      <c r="H240" s="1611">
        <f>SUM(G240:G241)</f>
        <v>7677064</v>
      </c>
      <c r="I240" s="1361">
        <v>6429093.1500000004</v>
      </c>
      <c r="J240" s="1611">
        <f>SUM(I240:I241)</f>
        <v>6429093.1500000004</v>
      </c>
      <c r="K240" s="1399">
        <v>0</v>
      </c>
      <c r="L240" s="1363">
        <f t="shared" si="28"/>
        <v>0.99999986778852512</v>
      </c>
    </row>
    <row r="241" spans="1:12" ht="45" customHeight="1">
      <c r="A241" s="1610"/>
      <c r="B241" s="1618"/>
      <c r="C241" s="1619"/>
      <c r="D241" s="1359" t="s">
        <v>809</v>
      </c>
      <c r="E241" s="1360"/>
      <c r="F241" s="1611"/>
      <c r="G241" s="1360">
        <v>1247970</v>
      </c>
      <c r="H241" s="1611"/>
      <c r="I241" s="1364">
        <v>0</v>
      </c>
      <c r="J241" s="1611"/>
      <c r="K241" s="1399">
        <v>0</v>
      </c>
      <c r="L241" s="1366">
        <v>0</v>
      </c>
    </row>
    <row r="242" spans="1:12" ht="45" customHeight="1">
      <c r="A242" s="1610" t="s">
        <v>867</v>
      </c>
      <c r="B242" s="1357" t="s">
        <v>372</v>
      </c>
      <c r="C242" s="1359" t="s">
        <v>373</v>
      </c>
      <c r="D242" s="1359" t="s">
        <v>810</v>
      </c>
      <c r="E242" s="1360"/>
      <c r="F242" s="1615"/>
      <c r="G242" s="1360">
        <v>106944</v>
      </c>
      <c r="H242" s="1611">
        <f>SUM(G242:G246)</f>
        <v>16964283</v>
      </c>
      <c r="I242" s="1364">
        <v>0</v>
      </c>
      <c r="J242" s="1611">
        <f>SUM(I242:I246)</f>
        <v>16809311.539999999</v>
      </c>
      <c r="K242" s="1399">
        <v>0</v>
      </c>
      <c r="L242" s="1366">
        <v>0</v>
      </c>
    </row>
    <row r="243" spans="1:12" ht="45" customHeight="1">
      <c r="A243" s="1610"/>
      <c r="B243" s="1357" t="s">
        <v>377</v>
      </c>
      <c r="C243" s="1359" t="s">
        <v>83</v>
      </c>
      <c r="D243" s="1359" t="s">
        <v>810</v>
      </c>
      <c r="E243" s="1360"/>
      <c r="F243" s="1616"/>
      <c r="G243" s="1360">
        <v>47598</v>
      </c>
      <c r="H243" s="1611"/>
      <c r="I243" s="1364">
        <v>0</v>
      </c>
      <c r="J243" s="1611"/>
      <c r="K243" s="1399">
        <v>0</v>
      </c>
      <c r="L243" s="1366">
        <v>0</v>
      </c>
    </row>
    <row r="244" spans="1:12" ht="45" customHeight="1">
      <c r="A244" s="1610"/>
      <c r="B244" s="1618" t="s">
        <v>387</v>
      </c>
      <c r="C244" s="1619" t="s">
        <v>579</v>
      </c>
      <c r="D244" s="1359" t="s">
        <v>800</v>
      </c>
      <c r="E244" s="1360"/>
      <c r="F244" s="1616"/>
      <c r="G244" s="1360">
        <v>13864795</v>
      </c>
      <c r="H244" s="1611"/>
      <c r="I244" s="1360">
        <v>13864793.699999999</v>
      </c>
      <c r="J244" s="1611"/>
      <c r="K244" s="1399">
        <v>0</v>
      </c>
      <c r="L244" s="1363">
        <f t="shared" ref="L244:L258" si="29">I244/G244</f>
        <v>0.99999990623734425</v>
      </c>
    </row>
    <row r="245" spans="1:12" ht="45" customHeight="1">
      <c r="A245" s="1610"/>
      <c r="B245" s="1618"/>
      <c r="C245" s="1619"/>
      <c r="D245" s="1359" t="s">
        <v>810</v>
      </c>
      <c r="E245" s="1360"/>
      <c r="F245" s="1616"/>
      <c r="G245" s="1360">
        <v>1146970</v>
      </c>
      <c r="H245" s="1611"/>
      <c r="I245" s="1360">
        <v>1146542.1499999999</v>
      </c>
      <c r="J245" s="1611"/>
      <c r="K245" s="1399">
        <v>0</v>
      </c>
      <c r="L245" s="1363">
        <f t="shared" si="29"/>
        <v>0.99962697367847453</v>
      </c>
    </row>
    <row r="246" spans="1:12" ht="45" customHeight="1">
      <c r="A246" s="1610"/>
      <c r="B246" s="1357" t="s">
        <v>403</v>
      </c>
      <c r="C246" s="1391" t="s">
        <v>404</v>
      </c>
      <c r="D246" s="1359" t="s">
        <v>810</v>
      </c>
      <c r="E246" s="1360"/>
      <c r="F246" s="1617"/>
      <c r="G246" s="1360">
        <v>1797976</v>
      </c>
      <c r="H246" s="1611"/>
      <c r="I246" s="1360">
        <v>1797975.69</v>
      </c>
      <c r="J246" s="1611"/>
      <c r="K246" s="1399">
        <v>0</v>
      </c>
      <c r="L246" s="1363">
        <f t="shared" si="29"/>
        <v>0.99999982758390538</v>
      </c>
    </row>
    <row r="247" spans="1:12" ht="45" customHeight="1">
      <c r="A247" s="1356" t="s">
        <v>868</v>
      </c>
      <c r="B247" s="1357" t="s">
        <v>387</v>
      </c>
      <c r="C247" s="1391" t="s">
        <v>579</v>
      </c>
      <c r="D247" s="1359" t="s">
        <v>800</v>
      </c>
      <c r="E247" s="1360">
        <v>737000</v>
      </c>
      <c r="F247" s="1395">
        <f>E247</f>
        <v>737000</v>
      </c>
      <c r="G247" s="1360">
        <v>16148738</v>
      </c>
      <c r="H247" s="1395">
        <f>G247</f>
        <v>16148738</v>
      </c>
      <c r="I247" s="1361">
        <v>16148736.529999999</v>
      </c>
      <c r="J247" s="1395">
        <f>I247</f>
        <v>16148736.529999999</v>
      </c>
      <c r="K247" s="1362">
        <f>I247/E247</f>
        <v>21.91144712347354</v>
      </c>
      <c r="L247" s="1363">
        <f t="shared" si="29"/>
        <v>0.99999990897121493</v>
      </c>
    </row>
    <row r="248" spans="1:12" ht="45" customHeight="1">
      <c r="A248" s="1610" t="s">
        <v>869</v>
      </c>
      <c r="B248" s="1357" t="s">
        <v>387</v>
      </c>
      <c r="C248" s="1391" t="s">
        <v>579</v>
      </c>
      <c r="D248" s="1359" t="s">
        <v>800</v>
      </c>
      <c r="E248" s="1360"/>
      <c r="F248" s="1611">
        <f>E249</f>
        <v>25000</v>
      </c>
      <c r="G248" s="1360">
        <v>6912639</v>
      </c>
      <c r="H248" s="1611">
        <f>SUM(G248:G249)</f>
        <v>6980362</v>
      </c>
      <c r="I248" s="1361">
        <v>3788892</v>
      </c>
      <c r="J248" s="1612">
        <f>SUM(I248:I249)</f>
        <v>3856615</v>
      </c>
      <c r="K248" s="1399">
        <v>0</v>
      </c>
      <c r="L248" s="1363">
        <f t="shared" si="29"/>
        <v>0.54811078663300661</v>
      </c>
    </row>
    <row r="249" spans="1:12" ht="45" customHeight="1">
      <c r="A249" s="1610"/>
      <c r="B249" s="1357" t="s">
        <v>416</v>
      </c>
      <c r="C249" s="1391" t="s">
        <v>585</v>
      </c>
      <c r="D249" s="1359" t="s">
        <v>812</v>
      </c>
      <c r="E249" s="1360">
        <v>25000</v>
      </c>
      <c r="F249" s="1611"/>
      <c r="G249" s="1360">
        <v>67723</v>
      </c>
      <c r="H249" s="1611"/>
      <c r="I249" s="1360">
        <v>67723</v>
      </c>
      <c r="J249" s="1612"/>
      <c r="K249" s="1362">
        <f>I249/E249</f>
        <v>2.70892</v>
      </c>
      <c r="L249" s="1363">
        <f t="shared" si="29"/>
        <v>1</v>
      </c>
    </row>
    <row r="250" spans="1:12" ht="45" customHeight="1">
      <c r="A250" s="1610" t="s">
        <v>870</v>
      </c>
      <c r="B250" s="1357" t="s">
        <v>387</v>
      </c>
      <c r="C250" s="1391" t="s">
        <v>579</v>
      </c>
      <c r="D250" s="1359" t="s">
        <v>800</v>
      </c>
      <c r="E250" s="1360"/>
      <c r="F250" s="1613">
        <f>E251</f>
        <v>1063000</v>
      </c>
      <c r="G250" s="1360">
        <v>10727545</v>
      </c>
      <c r="H250" s="1611">
        <f>SUM(G250:G251)</f>
        <v>11790545</v>
      </c>
      <c r="I250" s="1361">
        <v>10727543.15</v>
      </c>
      <c r="J250" s="1612">
        <f>SUM(I250:I251)</f>
        <v>11280612.23</v>
      </c>
      <c r="K250" s="1399">
        <v>0</v>
      </c>
      <c r="L250" s="1363">
        <f t="shared" si="29"/>
        <v>0.99999982754674999</v>
      </c>
    </row>
    <row r="251" spans="1:12" ht="45" customHeight="1">
      <c r="A251" s="1610"/>
      <c r="B251" s="1357" t="s">
        <v>403</v>
      </c>
      <c r="C251" s="1358" t="s">
        <v>404</v>
      </c>
      <c r="D251" s="1359" t="s">
        <v>813</v>
      </c>
      <c r="E251" s="1360">
        <v>1063000</v>
      </c>
      <c r="F251" s="1614"/>
      <c r="G251" s="1360">
        <v>1063000</v>
      </c>
      <c r="H251" s="1611"/>
      <c r="I251" s="1361">
        <v>553069.07999999996</v>
      </c>
      <c r="J251" s="1612"/>
      <c r="K251" s="1362">
        <f>I251/E251</f>
        <v>0.52029076199435553</v>
      </c>
      <c r="L251" s="1363">
        <f t="shared" si="29"/>
        <v>0.52029076199435553</v>
      </c>
    </row>
    <row r="252" spans="1:12" ht="45" customHeight="1">
      <c r="A252" s="1610" t="s">
        <v>871</v>
      </c>
      <c r="B252" s="1357" t="s">
        <v>377</v>
      </c>
      <c r="C252" s="1358" t="s">
        <v>83</v>
      </c>
      <c r="D252" s="1359" t="s">
        <v>804</v>
      </c>
      <c r="E252" s="1360">
        <v>189000</v>
      </c>
      <c r="F252" s="1611">
        <f>E252</f>
        <v>189000</v>
      </c>
      <c r="G252" s="1360">
        <v>189000</v>
      </c>
      <c r="H252" s="1611">
        <f>SUM(G252:G253)</f>
        <v>6780670</v>
      </c>
      <c r="I252" s="1361">
        <v>152800.78999999998</v>
      </c>
      <c r="J252" s="1611">
        <f>I252+I253</f>
        <v>5711515.1900000004</v>
      </c>
      <c r="K252" s="1362">
        <f>I252/E252</f>
        <v>0.80846978835978822</v>
      </c>
      <c r="L252" s="1363">
        <f t="shared" si="29"/>
        <v>0.80846978835978822</v>
      </c>
    </row>
    <row r="253" spans="1:12" ht="45" customHeight="1">
      <c r="A253" s="1610"/>
      <c r="B253" s="1357" t="s">
        <v>387</v>
      </c>
      <c r="C253" s="1391" t="s">
        <v>579</v>
      </c>
      <c r="D253" s="1359" t="s">
        <v>800</v>
      </c>
      <c r="E253" s="1360"/>
      <c r="F253" s="1611"/>
      <c r="G253" s="1360">
        <v>6591670</v>
      </c>
      <c r="H253" s="1611"/>
      <c r="I253" s="1360">
        <v>5558714.4000000004</v>
      </c>
      <c r="J253" s="1611"/>
      <c r="K253" s="1365">
        <v>0</v>
      </c>
      <c r="L253" s="1363">
        <f t="shared" si="29"/>
        <v>0.84329379353031941</v>
      </c>
    </row>
    <row r="254" spans="1:12" ht="45" customHeight="1">
      <c r="A254" s="1356" t="s">
        <v>872</v>
      </c>
      <c r="B254" s="1357" t="s">
        <v>387</v>
      </c>
      <c r="C254" s="1391" t="s">
        <v>579</v>
      </c>
      <c r="D254" s="1359" t="s">
        <v>800</v>
      </c>
      <c r="E254" s="1360"/>
      <c r="F254" s="1395"/>
      <c r="G254" s="1360">
        <v>6290357</v>
      </c>
      <c r="H254" s="1400">
        <f>G254</f>
        <v>6290357</v>
      </c>
      <c r="I254" s="1360">
        <v>5164770</v>
      </c>
      <c r="J254" s="1395">
        <f>I254</f>
        <v>5164770</v>
      </c>
      <c r="K254" s="1365">
        <v>0</v>
      </c>
      <c r="L254" s="1363">
        <f t="shared" si="29"/>
        <v>0.82106150731985483</v>
      </c>
    </row>
    <row r="255" spans="1:12" ht="45" customHeight="1">
      <c r="A255" s="1610" t="s">
        <v>873</v>
      </c>
      <c r="B255" s="1357" t="s">
        <v>387</v>
      </c>
      <c r="C255" s="1391" t="s">
        <v>579</v>
      </c>
      <c r="D255" s="1359" t="s">
        <v>800</v>
      </c>
      <c r="E255" s="1360"/>
      <c r="F255" s="1611"/>
      <c r="G255" s="1360">
        <v>6292971</v>
      </c>
      <c r="H255" s="1611">
        <f>G255+G256</f>
        <v>6564097</v>
      </c>
      <c r="I255" s="1361">
        <v>6292969.0499999998</v>
      </c>
      <c r="J255" s="1611">
        <f>I255+I256</f>
        <v>6564094.5999999996</v>
      </c>
      <c r="K255" s="1365">
        <v>0</v>
      </c>
      <c r="L255" s="1363">
        <f t="shared" si="29"/>
        <v>0.99999969013046452</v>
      </c>
    </row>
    <row r="256" spans="1:12" ht="45" customHeight="1">
      <c r="A256" s="1610"/>
      <c r="B256" s="1357" t="s">
        <v>403</v>
      </c>
      <c r="C256" s="1358" t="s">
        <v>404</v>
      </c>
      <c r="D256" s="1359" t="s">
        <v>800</v>
      </c>
      <c r="E256" s="1360"/>
      <c r="F256" s="1611"/>
      <c r="G256" s="1360">
        <v>271126</v>
      </c>
      <c r="H256" s="1611"/>
      <c r="I256" s="1360">
        <v>271125.55</v>
      </c>
      <c r="J256" s="1611"/>
      <c r="K256" s="1365">
        <v>0</v>
      </c>
      <c r="L256" s="1363">
        <f t="shared" si="29"/>
        <v>0.99999834025508427</v>
      </c>
    </row>
    <row r="257" spans="1:12" ht="45" customHeight="1">
      <c r="A257" s="1356" t="s">
        <v>874</v>
      </c>
      <c r="B257" s="1357" t="s">
        <v>387</v>
      </c>
      <c r="C257" s="1391" t="s">
        <v>579</v>
      </c>
      <c r="D257" s="1359" t="s">
        <v>800</v>
      </c>
      <c r="E257" s="1360"/>
      <c r="F257" s="1395"/>
      <c r="G257" s="1360">
        <v>9291046</v>
      </c>
      <c r="H257" s="1395">
        <f>G257</f>
        <v>9291046</v>
      </c>
      <c r="I257" s="1360">
        <v>5092525.95</v>
      </c>
      <c r="J257" s="1395">
        <f>I257</f>
        <v>5092525.95</v>
      </c>
      <c r="K257" s="1365">
        <v>0</v>
      </c>
      <c r="L257" s="1363">
        <f t="shared" si="29"/>
        <v>0.54811115454600057</v>
      </c>
    </row>
    <row r="258" spans="1:12" ht="45" customHeight="1">
      <c r="A258" s="1610" t="s">
        <v>875</v>
      </c>
      <c r="B258" s="1357" t="s">
        <v>387</v>
      </c>
      <c r="C258" s="1391" t="s">
        <v>579</v>
      </c>
      <c r="D258" s="1359" t="s">
        <v>800</v>
      </c>
      <c r="E258" s="1360"/>
      <c r="F258" s="1611">
        <f>E259</f>
        <v>1187000</v>
      </c>
      <c r="G258" s="1360">
        <v>8242934</v>
      </c>
      <c r="H258" s="1611">
        <f>SUM(G258:G259)</f>
        <v>9379122</v>
      </c>
      <c r="I258" s="1361">
        <v>8192119.7999999998</v>
      </c>
      <c r="J258" s="1611">
        <f>I258+I259</f>
        <v>8192119.7999999998</v>
      </c>
      <c r="K258" s="1365">
        <v>0</v>
      </c>
      <c r="L258" s="1363">
        <f t="shared" si="29"/>
        <v>0.99383542316364537</v>
      </c>
    </row>
    <row r="259" spans="1:12" ht="45" customHeight="1">
      <c r="A259" s="1610"/>
      <c r="B259" s="1357" t="s">
        <v>413</v>
      </c>
      <c r="C259" s="1391" t="s">
        <v>584</v>
      </c>
      <c r="D259" s="1359" t="s">
        <v>800</v>
      </c>
      <c r="E259" s="1360">
        <v>1187000</v>
      </c>
      <c r="F259" s="1611"/>
      <c r="G259" s="1360">
        <v>1136188</v>
      </c>
      <c r="H259" s="1611"/>
      <c r="I259" s="1364">
        <v>0</v>
      </c>
      <c r="J259" s="1611"/>
      <c r="K259" s="1365">
        <v>0</v>
      </c>
      <c r="L259" s="1366">
        <v>0</v>
      </c>
    </row>
    <row r="260" spans="1:12" ht="45" customHeight="1">
      <c r="A260" s="1356" t="s">
        <v>876</v>
      </c>
      <c r="B260" s="1357" t="s">
        <v>387</v>
      </c>
      <c r="C260" s="1391" t="s">
        <v>579</v>
      </c>
      <c r="D260" s="1359" t="s">
        <v>800</v>
      </c>
      <c r="E260" s="1360"/>
      <c r="F260" s="1395"/>
      <c r="G260" s="1360">
        <v>7800186</v>
      </c>
      <c r="H260" s="1395">
        <f>G260</f>
        <v>7800186</v>
      </c>
      <c r="I260" s="1360">
        <v>6533482.1299999999</v>
      </c>
      <c r="J260" s="1395">
        <f>I260</f>
        <v>6533482.1299999999</v>
      </c>
      <c r="K260" s="1365">
        <v>0</v>
      </c>
      <c r="L260" s="1363">
        <f>I260/G260</f>
        <v>0.83760594042244629</v>
      </c>
    </row>
    <row r="261" spans="1:12" ht="45" customHeight="1" thickBot="1">
      <c r="A261" s="1401" t="s">
        <v>877</v>
      </c>
      <c r="B261" s="1402" t="s">
        <v>387</v>
      </c>
      <c r="C261" s="1403" t="s">
        <v>579</v>
      </c>
      <c r="D261" s="1404" t="s">
        <v>800</v>
      </c>
      <c r="E261" s="1405"/>
      <c r="F261" s="1406"/>
      <c r="G261" s="1405">
        <v>7715898</v>
      </c>
      <c r="H261" s="1406">
        <f>G261</f>
        <v>7715898</v>
      </c>
      <c r="I261" s="1405">
        <v>6590309.25</v>
      </c>
      <c r="J261" s="1406">
        <f>I261</f>
        <v>6590309.25</v>
      </c>
      <c r="K261" s="1407">
        <v>0</v>
      </c>
      <c r="L261" s="1408">
        <f>I261/G261</f>
        <v>0.85412083596750499</v>
      </c>
    </row>
    <row r="262" spans="1:12" ht="45" customHeight="1" thickBot="1">
      <c r="A262" s="1409"/>
      <c r="B262" s="1410"/>
      <c r="C262" s="1411"/>
      <c r="D262" s="1412" t="s">
        <v>878</v>
      </c>
      <c r="E262" s="1413">
        <f t="shared" ref="E262:J262" si="30">SUM(E7:E261)</f>
        <v>87340722000</v>
      </c>
      <c r="F262" s="1413">
        <f t="shared" si="30"/>
        <v>87340722000</v>
      </c>
      <c r="G262" s="1413">
        <f t="shared" si="30"/>
        <v>87340722000</v>
      </c>
      <c r="H262" s="1413">
        <f t="shared" si="30"/>
        <v>87340722000</v>
      </c>
      <c r="I262" s="1413">
        <f t="shared" si="30"/>
        <v>52092819159.649979</v>
      </c>
      <c r="J262" s="1413">
        <f t="shared" si="30"/>
        <v>52092819159.650002</v>
      </c>
      <c r="K262" s="1414">
        <f>I262/E262</f>
        <v>0.59643220214792791</v>
      </c>
      <c r="L262" s="1415">
        <f>I262/G262</f>
        <v>0.59643220214792791</v>
      </c>
    </row>
    <row r="263" spans="1:12" ht="45" customHeight="1">
      <c r="A263" s="1348"/>
      <c r="B263" s="1348"/>
      <c r="C263" s="1339"/>
      <c r="D263" s="1416"/>
      <c r="E263" s="1417"/>
      <c r="F263" s="1417"/>
      <c r="G263" s="1417"/>
      <c r="H263" s="1417"/>
      <c r="I263" s="1417"/>
      <c r="J263" s="1417"/>
      <c r="K263" s="1418"/>
      <c r="L263" s="1419"/>
    </row>
    <row r="264" spans="1:12" ht="33" customHeight="1">
      <c r="A264" s="1348"/>
      <c r="B264" s="1420"/>
      <c r="C264" s="1421"/>
      <c r="D264" s="1422"/>
      <c r="E264" s="1423"/>
      <c r="F264" s="1423"/>
      <c r="G264" s="1424"/>
      <c r="H264" s="1423"/>
      <c r="I264" s="1425"/>
      <c r="J264" s="1426"/>
      <c r="K264" s="1423"/>
      <c r="L264" s="1423"/>
    </row>
    <row r="265" spans="1:12" ht="27" customHeight="1">
      <c r="A265" s="1348"/>
      <c r="B265" s="1420"/>
      <c r="C265" s="1421"/>
      <c r="D265" s="1423"/>
      <c r="E265" s="1423"/>
      <c r="F265" s="1423"/>
      <c r="G265" s="1423"/>
      <c r="H265" s="1423"/>
      <c r="I265" s="1427"/>
      <c r="J265" s="1426"/>
      <c r="K265" s="1423"/>
      <c r="L265" s="1423"/>
    </row>
    <row r="266" spans="1:12" ht="27.6" customHeight="1">
      <c r="A266" s="1428"/>
      <c r="B266" s="1420"/>
      <c r="C266" s="1421"/>
      <c r="D266" s="1422"/>
      <c r="E266" s="1429"/>
      <c r="F266" s="1429"/>
      <c r="G266" s="1429"/>
      <c r="H266" s="1429"/>
      <c r="K266" s="1432"/>
      <c r="L266" s="1429"/>
    </row>
    <row r="267" spans="1:12" ht="28.9" customHeight="1">
      <c r="A267" s="1428"/>
      <c r="B267" s="1420"/>
      <c r="C267" s="1421"/>
      <c r="D267" s="1346"/>
      <c r="E267" s="1429"/>
      <c r="F267" s="1429"/>
      <c r="G267" s="1429"/>
      <c r="H267" s="1429"/>
      <c r="L267" s="1429"/>
    </row>
    <row r="268" spans="1:12" ht="37.5" customHeight="1">
      <c r="A268" s="1428"/>
      <c r="B268" s="1346"/>
      <c r="C268" s="1346"/>
      <c r="D268" s="1346"/>
      <c r="E268" s="1429"/>
      <c r="F268" s="1429"/>
      <c r="G268" s="1429"/>
      <c r="H268" s="1429"/>
      <c r="L268" s="1429"/>
    </row>
    <row r="269" spans="1:12" ht="37.5" customHeight="1">
      <c r="A269" s="1428"/>
      <c r="B269" s="1346"/>
      <c r="C269" s="1346"/>
      <c r="D269" s="1346"/>
      <c r="E269" s="1429"/>
      <c r="F269" s="1429"/>
      <c r="G269" s="1429"/>
      <c r="H269" s="1429"/>
      <c r="J269" s="1433"/>
      <c r="L269" s="1429"/>
    </row>
    <row r="270" spans="1:12" ht="37.5" customHeight="1">
      <c r="A270" s="1428"/>
      <c r="B270" s="1346"/>
      <c r="C270" s="1346"/>
      <c r="D270" s="1346"/>
      <c r="E270" s="1429"/>
      <c r="F270" s="1429"/>
      <c r="G270" s="1429"/>
      <c r="H270" s="1429"/>
      <c r="L270" s="1429"/>
    </row>
    <row r="271" spans="1:12" ht="37.5" customHeight="1">
      <c r="A271" s="1428"/>
      <c r="B271" s="1346"/>
      <c r="C271" s="1346"/>
      <c r="D271" s="1346"/>
      <c r="E271" s="1429"/>
      <c r="F271" s="1429"/>
      <c r="G271" s="1429"/>
      <c r="H271" s="1429"/>
      <c r="K271" s="1432"/>
      <c r="L271" s="1429"/>
    </row>
    <row r="272" spans="1:12" ht="37.5" customHeight="1">
      <c r="A272" s="1428"/>
      <c r="B272" s="1346"/>
      <c r="C272" s="1346"/>
      <c r="D272" s="1346"/>
      <c r="E272" s="1429"/>
      <c r="F272" s="1429"/>
      <c r="G272" s="1429"/>
      <c r="H272" s="1429"/>
      <c r="L272" s="1429"/>
    </row>
    <row r="273" spans="1:12" ht="37.5" customHeight="1">
      <c r="A273" s="1428"/>
      <c r="B273" s="1346"/>
      <c r="C273" s="1346"/>
      <c r="D273" s="1346"/>
      <c r="E273" s="1429"/>
      <c r="F273" s="1429"/>
      <c r="G273" s="1429"/>
      <c r="H273" s="1429"/>
      <c r="L273" s="1429"/>
    </row>
    <row r="274" spans="1:12" ht="37.5" customHeight="1">
      <c r="A274" s="1428"/>
      <c r="B274" s="1346"/>
      <c r="C274" s="1346"/>
      <c r="D274" s="1346"/>
      <c r="E274" s="1429"/>
      <c r="F274" s="1429"/>
      <c r="G274" s="1429"/>
      <c r="H274" s="1429"/>
      <c r="J274" s="1433"/>
      <c r="L274" s="1429"/>
    </row>
    <row r="275" spans="1:12" ht="37.5" customHeight="1">
      <c r="A275" s="1428"/>
      <c r="B275" s="1346"/>
      <c r="C275" s="1346"/>
      <c r="D275" s="1346"/>
      <c r="E275" s="1429"/>
      <c r="F275" s="1429"/>
      <c r="G275" s="1429"/>
      <c r="H275" s="1429"/>
      <c r="K275" s="1432"/>
    </row>
    <row r="276" spans="1:12" ht="37.5" customHeight="1">
      <c r="A276" s="1428"/>
      <c r="B276" s="1346"/>
      <c r="C276" s="1346"/>
      <c r="D276" s="1346"/>
      <c r="E276" s="1429"/>
      <c r="F276" s="1429"/>
      <c r="G276" s="1429"/>
      <c r="H276" s="1429"/>
    </row>
    <row r="277" spans="1:12" ht="37.5" customHeight="1">
      <c r="A277" s="1428"/>
      <c r="B277" s="1346"/>
      <c r="C277" s="1346"/>
      <c r="D277" s="1346"/>
      <c r="E277" s="1429"/>
      <c r="F277" s="1429"/>
      <c r="G277" s="1429"/>
      <c r="H277" s="1429"/>
    </row>
    <row r="278" spans="1:12" ht="37.5" customHeight="1">
      <c r="A278" s="1428"/>
      <c r="B278" s="1346"/>
      <c r="C278" s="1346"/>
      <c r="D278" s="1346"/>
      <c r="E278" s="1429"/>
      <c r="F278" s="1429"/>
      <c r="G278" s="1429"/>
      <c r="H278" s="1429"/>
      <c r="J278" s="1433"/>
    </row>
    <row r="279" spans="1:12" ht="37.5" customHeight="1">
      <c r="A279" s="1428"/>
      <c r="B279" s="1346"/>
      <c r="C279" s="1346"/>
      <c r="D279" s="1346"/>
      <c r="E279" s="1429"/>
      <c r="F279" s="1429"/>
      <c r="G279" s="1429"/>
      <c r="H279" s="1429"/>
    </row>
  </sheetData>
  <mergeCells count="288"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0:A11"/>
    <mergeCell ref="B10:B11"/>
    <mergeCell ref="C10:C11"/>
    <mergeCell ref="F10:F11"/>
    <mergeCell ref="H10:H11"/>
    <mergeCell ref="J10:J11"/>
    <mergeCell ref="A8:A9"/>
    <mergeCell ref="B8:B9"/>
    <mergeCell ref="C8:C9"/>
    <mergeCell ref="F8:F9"/>
    <mergeCell ref="H8:H9"/>
    <mergeCell ref="J8:J9"/>
    <mergeCell ref="A16:A17"/>
    <mergeCell ref="B16:B17"/>
    <mergeCell ref="C16:C17"/>
    <mergeCell ref="F16:F17"/>
    <mergeCell ref="H16:H17"/>
    <mergeCell ref="J16:J17"/>
    <mergeCell ref="A13:A14"/>
    <mergeCell ref="B13:B14"/>
    <mergeCell ref="C13:C14"/>
    <mergeCell ref="F13:F14"/>
    <mergeCell ref="H13:H14"/>
    <mergeCell ref="J13:J14"/>
    <mergeCell ref="A21:A22"/>
    <mergeCell ref="B21:B22"/>
    <mergeCell ref="C21:C22"/>
    <mergeCell ref="F21:F22"/>
    <mergeCell ref="H21:H22"/>
    <mergeCell ref="J21:J22"/>
    <mergeCell ref="A18:A19"/>
    <mergeCell ref="B18:B19"/>
    <mergeCell ref="C18:C19"/>
    <mergeCell ref="F18:F19"/>
    <mergeCell ref="H18:H19"/>
    <mergeCell ref="J18:J19"/>
    <mergeCell ref="A27:A29"/>
    <mergeCell ref="B27:B28"/>
    <mergeCell ref="C27:C28"/>
    <mergeCell ref="F27:F29"/>
    <mergeCell ref="H27:H29"/>
    <mergeCell ref="J27:J29"/>
    <mergeCell ref="A24:A25"/>
    <mergeCell ref="B24:B25"/>
    <mergeCell ref="C24:C25"/>
    <mergeCell ref="F24:F25"/>
    <mergeCell ref="H24:H25"/>
    <mergeCell ref="J24:J25"/>
    <mergeCell ref="A33:A38"/>
    <mergeCell ref="B33:B34"/>
    <mergeCell ref="C33:C34"/>
    <mergeCell ref="F33:F38"/>
    <mergeCell ref="H33:H38"/>
    <mergeCell ref="J33:J38"/>
    <mergeCell ref="B36:B38"/>
    <mergeCell ref="C36:C38"/>
    <mergeCell ref="A30:A32"/>
    <mergeCell ref="B30:B32"/>
    <mergeCell ref="C30:C32"/>
    <mergeCell ref="F30:F32"/>
    <mergeCell ref="H30:H32"/>
    <mergeCell ref="J30:J32"/>
    <mergeCell ref="J47:J61"/>
    <mergeCell ref="A50:A61"/>
    <mergeCell ref="B50:B53"/>
    <mergeCell ref="C50:C53"/>
    <mergeCell ref="B54:B58"/>
    <mergeCell ref="A39:A45"/>
    <mergeCell ref="B39:B43"/>
    <mergeCell ref="C39:C43"/>
    <mergeCell ref="F39:F45"/>
    <mergeCell ref="H39:H45"/>
    <mergeCell ref="J39:J45"/>
    <mergeCell ref="B44:B45"/>
    <mergeCell ref="C44:C45"/>
    <mergeCell ref="C54:C58"/>
    <mergeCell ref="B59:B61"/>
    <mergeCell ref="C59:C61"/>
    <mergeCell ref="A47:A49"/>
    <mergeCell ref="B47:B49"/>
    <mergeCell ref="C47:C49"/>
    <mergeCell ref="C67:C69"/>
    <mergeCell ref="A70:A72"/>
    <mergeCell ref="B70:B71"/>
    <mergeCell ref="C70:C71"/>
    <mergeCell ref="F47:F61"/>
    <mergeCell ref="H47:H61"/>
    <mergeCell ref="F62:F63"/>
    <mergeCell ref="H62:H63"/>
    <mergeCell ref="J62:J63"/>
    <mergeCell ref="A64:A69"/>
    <mergeCell ref="B64:B66"/>
    <mergeCell ref="C64:C66"/>
    <mergeCell ref="F64:F69"/>
    <mergeCell ref="H64:H69"/>
    <mergeCell ref="J64:J69"/>
    <mergeCell ref="B67:B69"/>
    <mergeCell ref="A62:A63"/>
    <mergeCell ref="B62:B63"/>
    <mergeCell ref="C62:C63"/>
    <mergeCell ref="J70:J72"/>
    <mergeCell ref="A73:A75"/>
    <mergeCell ref="F73:F75"/>
    <mergeCell ref="H73:H75"/>
    <mergeCell ref="J73:J75"/>
    <mergeCell ref="B74:B75"/>
    <mergeCell ref="C74:C75"/>
    <mergeCell ref="F70:F72"/>
    <mergeCell ref="H70:H72"/>
    <mergeCell ref="A95:A108"/>
    <mergeCell ref="B95:B108"/>
    <mergeCell ref="C95:C108"/>
    <mergeCell ref="F95:F108"/>
    <mergeCell ref="H95:H108"/>
    <mergeCell ref="J95:J108"/>
    <mergeCell ref="C121:C138"/>
    <mergeCell ref="A139:A142"/>
    <mergeCell ref="A76:A94"/>
    <mergeCell ref="F76:F94"/>
    <mergeCell ref="H76:H94"/>
    <mergeCell ref="J76:J94"/>
    <mergeCell ref="B77:B94"/>
    <mergeCell ref="C77:C94"/>
    <mergeCell ref="A110:A115"/>
    <mergeCell ref="B110:B115"/>
    <mergeCell ref="C110:C115"/>
    <mergeCell ref="F110:F142"/>
    <mergeCell ref="H143:H150"/>
    <mergeCell ref="H110:H142"/>
    <mergeCell ref="J110:J142"/>
    <mergeCell ref="A116:A138"/>
    <mergeCell ref="B117:B120"/>
    <mergeCell ref="C117:C120"/>
    <mergeCell ref="B121:B138"/>
    <mergeCell ref="J143:J150"/>
    <mergeCell ref="B146:B150"/>
    <mergeCell ref="C146:C150"/>
    <mergeCell ref="A151:A156"/>
    <mergeCell ref="B151:B154"/>
    <mergeCell ref="C151:C154"/>
    <mergeCell ref="F151:F156"/>
    <mergeCell ref="H151:H156"/>
    <mergeCell ref="J151:J156"/>
    <mergeCell ref="A143:A150"/>
    <mergeCell ref="B143:B145"/>
    <mergeCell ref="C143:C145"/>
    <mergeCell ref="F143:F150"/>
    <mergeCell ref="A159:A172"/>
    <mergeCell ref="F159:F172"/>
    <mergeCell ref="H159:H172"/>
    <mergeCell ref="J159:J172"/>
    <mergeCell ref="B160:B167"/>
    <mergeCell ref="C160:C167"/>
    <mergeCell ref="B168:B172"/>
    <mergeCell ref="C168:C172"/>
    <mergeCell ref="B155:B156"/>
    <mergeCell ref="C155:C156"/>
    <mergeCell ref="A157:A158"/>
    <mergeCell ref="F157:F158"/>
    <mergeCell ref="H157:H158"/>
    <mergeCell ref="J157:J158"/>
    <mergeCell ref="A181:A185"/>
    <mergeCell ref="F181:F185"/>
    <mergeCell ref="H181:H185"/>
    <mergeCell ref="J181:J185"/>
    <mergeCell ref="B182:B184"/>
    <mergeCell ref="C182:C184"/>
    <mergeCell ref="A173:A180"/>
    <mergeCell ref="F173:F180"/>
    <mergeCell ref="H173:H180"/>
    <mergeCell ref="J173:J180"/>
    <mergeCell ref="B174:B179"/>
    <mergeCell ref="C174:C179"/>
    <mergeCell ref="A196:A199"/>
    <mergeCell ref="F196:F199"/>
    <mergeCell ref="H196:H199"/>
    <mergeCell ref="J196:J199"/>
    <mergeCell ref="B197:B198"/>
    <mergeCell ref="C197:C198"/>
    <mergeCell ref="A186:A195"/>
    <mergeCell ref="B186:B189"/>
    <mergeCell ref="C186:C189"/>
    <mergeCell ref="F186:F195"/>
    <mergeCell ref="H186:H195"/>
    <mergeCell ref="J186:J195"/>
    <mergeCell ref="B190:B195"/>
    <mergeCell ref="C190:C195"/>
    <mergeCell ref="A202:A208"/>
    <mergeCell ref="F202:F208"/>
    <mergeCell ref="H202:H208"/>
    <mergeCell ref="J202:J208"/>
    <mergeCell ref="B203:B204"/>
    <mergeCell ref="C203:C204"/>
    <mergeCell ref="B205:B208"/>
    <mergeCell ref="C205:C208"/>
    <mergeCell ref="A200:A201"/>
    <mergeCell ref="B200:B201"/>
    <mergeCell ref="C200:C201"/>
    <mergeCell ref="F200:F201"/>
    <mergeCell ref="H200:H201"/>
    <mergeCell ref="J200:J201"/>
    <mergeCell ref="A213:A217"/>
    <mergeCell ref="B213:B214"/>
    <mergeCell ref="C213:C214"/>
    <mergeCell ref="F213:F217"/>
    <mergeCell ref="H213:H217"/>
    <mergeCell ref="J213:J217"/>
    <mergeCell ref="B215:B217"/>
    <mergeCell ref="C215:C217"/>
    <mergeCell ref="A210:A212"/>
    <mergeCell ref="B210:B212"/>
    <mergeCell ref="C210:C212"/>
    <mergeCell ref="F210:F212"/>
    <mergeCell ref="H210:H212"/>
    <mergeCell ref="J210:J212"/>
    <mergeCell ref="A227:A228"/>
    <mergeCell ref="B227:B228"/>
    <mergeCell ref="C227:C228"/>
    <mergeCell ref="F227:F228"/>
    <mergeCell ref="H227:H228"/>
    <mergeCell ref="J227:J228"/>
    <mergeCell ref="A219:A220"/>
    <mergeCell ref="F219:F220"/>
    <mergeCell ref="H219:H220"/>
    <mergeCell ref="J219:J220"/>
    <mergeCell ref="A222:A223"/>
    <mergeCell ref="B222:B223"/>
    <mergeCell ref="C222:C223"/>
    <mergeCell ref="F222:F223"/>
    <mergeCell ref="H222:H223"/>
    <mergeCell ref="J222:J223"/>
    <mergeCell ref="A233:A234"/>
    <mergeCell ref="B233:B234"/>
    <mergeCell ref="C233:C234"/>
    <mergeCell ref="F233:F234"/>
    <mergeCell ref="H233:H234"/>
    <mergeCell ref="J233:J234"/>
    <mergeCell ref="A231:A232"/>
    <mergeCell ref="B231:B232"/>
    <mergeCell ref="C231:C232"/>
    <mergeCell ref="F231:F232"/>
    <mergeCell ref="H231:H232"/>
    <mergeCell ref="J231:J232"/>
    <mergeCell ref="A237:A238"/>
    <mergeCell ref="F237:F238"/>
    <mergeCell ref="H237:H238"/>
    <mergeCell ref="J237:J238"/>
    <mergeCell ref="A240:A241"/>
    <mergeCell ref="B240:B241"/>
    <mergeCell ref="C240:C241"/>
    <mergeCell ref="F240:F241"/>
    <mergeCell ref="H240:H241"/>
    <mergeCell ref="J240:J241"/>
    <mergeCell ref="A248:A249"/>
    <mergeCell ref="F248:F249"/>
    <mergeCell ref="H248:H249"/>
    <mergeCell ref="J248:J249"/>
    <mergeCell ref="A250:A251"/>
    <mergeCell ref="F250:F251"/>
    <mergeCell ref="H250:H251"/>
    <mergeCell ref="J250:J251"/>
    <mergeCell ref="A242:A246"/>
    <mergeCell ref="F242:F246"/>
    <mergeCell ref="H242:H246"/>
    <mergeCell ref="J242:J246"/>
    <mergeCell ref="B244:B245"/>
    <mergeCell ref="C244:C245"/>
    <mergeCell ref="A258:A259"/>
    <mergeCell ref="F258:F259"/>
    <mergeCell ref="H258:H259"/>
    <mergeCell ref="J258:J259"/>
    <mergeCell ref="A252:A253"/>
    <mergeCell ref="F252:F253"/>
    <mergeCell ref="H252:H253"/>
    <mergeCell ref="J252:J253"/>
    <mergeCell ref="A255:A256"/>
    <mergeCell ref="F255:F256"/>
    <mergeCell ref="H255:H256"/>
    <mergeCell ref="J255:J256"/>
  </mergeCells>
  <printOptions horizontalCentered="1"/>
  <pageMargins left="0.9055118110236221" right="0.9055118110236221" top="1.1023622047244095" bottom="0.59055118110236227" header="0.55118110236220474" footer="0.31496062992125984"/>
  <pageSetup paperSize="9" scale="38" firstPageNumber="69" fitToHeight="0" orientation="landscape" useFirstPageNumber="1" r:id="rId1"/>
  <headerFooter alignWithMargins="0">
    <oddHeader>&amp;C&amp;"Arial,Normalny"&amp;24- &amp;P -</oddHeader>
  </headerFooter>
  <rowBreaks count="11" manualBreakCount="11">
    <brk id="29" max="11" man="1"/>
    <brk id="49" max="11" man="1"/>
    <brk id="72" max="11" man="1"/>
    <brk id="94" max="11" man="1"/>
    <brk id="115" max="11" man="1"/>
    <brk id="138" max="11" man="1"/>
    <brk id="158" max="11" man="1"/>
    <brk id="180" max="11" man="1"/>
    <brk id="201" max="11" man="1"/>
    <brk id="223" max="11" man="1"/>
    <brk id="246" max="11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4"/>
  <sheetViews>
    <sheetView zoomScale="70" zoomScaleNormal="70" zoomScaleSheetLayoutView="40" workbookViewId="0">
      <selection activeCell="K23" sqref="K23"/>
    </sheetView>
  </sheetViews>
  <sheetFormatPr defaultRowHeight="14.25"/>
  <cols>
    <col min="1" max="2" width="14" style="1483" customWidth="1"/>
    <col min="3" max="3" width="82.140625" style="1483" customWidth="1"/>
    <col min="4" max="4" width="15" style="1483" customWidth="1"/>
    <col min="5" max="6" width="14.85546875" style="1483" customWidth="1"/>
    <col min="7" max="7" width="15" style="1483" customWidth="1"/>
    <col min="8" max="14" width="14.42578125" style="1486" customWidth="1"/>
    <col min="15" max="15" width="15.85546875" style="1486" customWidth="1"/>
    <col min="16" max="256" width="9.140625" style="1483"/>
    <col min="257" max="258" width="14" style="1483" customWidth="1"/>
    <col min="259" max="259" width="82.140625" style="1483" customWidth="1"/>
    <col min="260" max="260" width="15" style="1483" customWidth="1"/>
    <col min="261" max="262" width="14.85546875" style="1483" customWidth="1"/>
    <col min="263" max="263" width="15" style="1483" customWidth="1"/>
    <col min="264" max="270" width="14.42578125" style="1483" customWidth="1"/>
    <col min="271" max="271" width="15.85546875" style="1483" customWidth="1"/>
    <col min="272" max="512" width="9.140625" style="1483"/>
    <col min="513" max="514" width="14" style="1483" customWidth="1"/>
    <col min="515" max="515" width="82.140625" style="1483" customWidth="1"/>
    <col min="516" max="516" width="15" style="1483" customWidth="1"/>
    <col min="517" max="518" width="14.85546875" style="1483" customWidth="1"/>
    <col min="519" max="519" width="15" style="1483" customWidth="1"/>
    <col min="520" max="526" width="14.42578125" style="1483" customWidth="1"/>
    <col min="527" max="527" width="15.85546875" style="1483" customWidth="1"/>
    <col min="528" max="768" width="9.140625" style="1483"/>
    <col min="769" max="770" width="14" style="1483" customWidth="1"/>
    <col min="771" max="771" width="82.140625" style="1483" customWidth="1"/>
    <col min="772" max="772" width="15" style="1483" customWidth="1"/>
    <col min="773" max="774" width="14.85546875" style="1483" customWidth="1"/>
    <col min="775" max="775" width="15" style="1483" customWidth="1"/>
    <col min="776" max="782" width="14.42578125" style="1483" customWidth="1"/>
    <col min="783" max="783" width="15.85546875" style="1483" customWidth="1"/>
    <col min="784" max="1024" width="9.140625" style="1483"/>
    <col min="1025" max="1026" width="14" style="1483" customWidth="1"/>
    <col min="1027" max="1027" width="82.140625" style="1483" customWidth="1"/>
    <col min="1028" max="1028" width="15" style="1483" customWidth="1"/>
    <col min="1029" max="1030" width="14.85546875" style="1483" customWidth="1"/>
    <col min="1031" max="1031" width="15" style="1483" customWidth="1"/>
    <col min="1032" max="1038" width="14.42578125" style="1483" customWidth="1"/>
    <col min="1039" max="1039" width="15.85546875" style="1483" customWidth="1"/>
    <col min="1040" max="1280" width="9.140625" style="1483"/>
    <col min="1281" max="1282" width="14" style="1483" customWidth="1"/>
    <col min="1283" max="1283" width="82.140625" style="1483" customWidth="1"/>
    <col min="1284" max="1284" width="15" style="1483" customWidth="1"/>
    <col min="1285" max="1286" width="14.85546875" style="1483" customWidth="1"/>
    <col min="1287" max="1287" width="15" style="1483" customWidth="1"/>
    <col min="1288" max="1294" width="14.42578125" style="1483" customWidth="1"/>
    <col min="1295" max="1295" width="15.85546875" style="1483" customWidth="1"/>
    <col min="1296" max="1536" width="9.140625" style="1483"/>
    <col min="1537" max="1538" width="14" style="1483" customWidth="1"/>
    <col min="1539" max="1539" width="82.140625" style="1483" customWidth="1"/>
    <col min="1540" max="1540" width="15" style="1483" customWidth="1"/>
    <col min="1541" max="1542" width="14.85546875" style="1483" customWidth="1"/>
    <col min="1543" max="1543" width="15" style="1483" customWidth="1"/>
    <col min="1544" max="1550" width="14.42578125" style="1483" customWidth="1"/>
    <col min="1551" max="1551" width="15.85546875" style="1483" customWidth="1"/>
    <col min="1552" max="1792" width="9.140625" style="1483"/>
    <col min="1793" max="1794" width="14" style="1483" customWidth="1"/>
    <col min="1795" max="1795" width="82.140625" style="1483" customWidth="1"/>
    <col min="1796" max="1796" width="15" style="1483" customWidth="1"/>
    <col min="1797" max="1798" width="14.85546875" style="1483" customWidth="1"/>
    <col min="1799" max="1799" width="15" style="1483" customWidth="1"/>
    <col min="1800" max="1806" width="14.42578125" style="1483" customWidth="1"/>
    <col min="1807" max="1807" width="15.85546875" style="1483" customWidth="1"/>
    <col min="1808" max="2048" width="9.140625" style="1483"/>
    <col min="2049" max="2050" width="14" style="1483" customWidth="1"/>
    <col min="2051" max="2051" width="82.140625" style="1483" customWidth="1"/>
    <col min="2052" max="2052" width="15" style="1483" customWidth="1"/>
    <col min="2053" max="2054" width="14.85546875" style="1483" customWidth="1"/>
    <col min="2055" max="2055" width="15" style="1483" customWidth="1"/>
    <col min="2056" max="2062" width="14.42578125" style="1483" customWidth="1"/>
    <col min="2063" max="2063" width="15.85546875" style="1483" customWidth="1"/>
    <col min="2064" max="2304" width="9.140625" style="1483"/>
    <col min="2305" max="2306" width="14" style="1483" customWidth="1"/>
    <col min="2307" max="2307" width="82.140625" style="1483" customWidth="1"/>
    <col min="2308" max="2308" width="15" style="1483" customWidth="1"/>
    <col min="2309" max="2310" width="14.85546875" style="1483" customWidth="1"/>
    <col min="2311" max="2311" width="15" style="1483" customWidth="1"/>
    <col min="2312" max="2318" width="14.42578125" style="1483" customWidth="1"/>
    <col min="2319" max="2319" width="15.85546875" style="1483" customWidth="1"/>
    <col min="2320" max="2560" width="9.140625" style="1483"/>
    <col min="2561" max="2562" width="14" style="1483" customWidth="1"/>
    <col min="2563" max="2563" width="82.140625" style="1483" customWidth="1"/>
    <col min="2564" max="2564" width="15" style="1483" customWidth="1"/>
    <col min="2565" max="2566" width="14.85546875" style="1483" customWidth="1"/>
    <col min="2567" max="2567" width="15" style="1483" customWidth="1"/>
    <col min="2568" max="2574" width="14.42578125" style="1483" customWidth="1"/>
    <col min="2575" max="2575" width="15.85546875" style="1483" customWidth="1"/>
    <col min="2576" max="2816" width="9.140625" style="1483"/>
    <col min="2817" max="2818" width="14" style="1483" customWidth="1"/>
    <col min="2819" max="2819" width="82.140625" style="1483" customWidth="1"/>
    <col min="2820" max="2820" width="15" style="1483" customWidth="1"/>
    <col min="2821" max="2822" width="14.85546875" style="1483" customWidth="1"/>
    <col min="2823" max="2823" width="15" style="1483" customWidth="1"/>
    <col min="2824" max="2830" width="14.42578125" style="1483" customWidth="1"/>
    <col min="2831" max="2831" width="15.85546875" style="1483" customWidth="1"/>
    <col min="2832" max="3072" width="9.140625" style="1483"/>
    <col min="3073" max="3074" width="14" style="1483" customWidth="1"/>
    <col min="3075" max="3075" width="82.140625" style="1483" customWidth="1"/>
    <col min="3076" max="3076" width="15" style="1483" customWidth="1"/>
    <col min="3077" max="3078" width="14.85546875" style="1483" customWidth="1"/>
    <col min="3079" max="3079" width="15" style="1483" customWidth="1"/>
    <col min="3080" max="3086" width="14.42578125" style="1483" customWidth="1"/>
    <col min="3087" max="3087" width="15.85546875" style="1483" customWidth="1"/>
    <col min="3088" max="3328" width="9.140625" style="1483"/>
    <col min="3329" max="3330" width="14" style="1483" customWidth="1"/>
    <col min="3331" max="3331" width="82.140625" style="1483" customWidth="1"/>
    <col min="3332" max="3332" width="15" style="1483" customWidth="1"/>
    <col min="3333" max="3334" width="14.85546875" style="1483" customWidth="1"/>
    <col min="3335" max="3335" width="15" style="1483" customWidth="1"/>
    <col min="3336" max="3342" width="14.42578125" style="1483" customWidth="1"/>
    <col min="3343" max="3343" width="15.85546875" style="1483" customWidth="1"/>
    <col min="3344" max="3584" width="9.140625" style="1483"/>
    <col min="3585" max="3586" width="14" style="1483" customWidth="1"/>
    <col min="3587" max="3587" width="82.140625" style="1483" customWidth="1"/>
    <col min="3588" max="3588" width="15" style="1483" customWidth="1"/>
    <col min="3589" max="3590" width="14.85546875" style="1483" customWidth="1"/>
    <col min="3591" max="3591" width="15" style="1483" customWidth="1"/>
    <col min="3592" max="3598" width="14.42578125" style="1483" customWidth="1"/>
    <col min="3599" max="3599" width="15.85546875" style="1483" customWidth="1"/>
    <col min="3600" max="3840" width="9.140625" style="1483"/>
    <col min="3841" max="3842" width="14" style="1483" customWidth="1"/>
    <col min="3843" max="3843" width="82.140625" style="1483" customWidth="1"/>
    <col min="3844" max="3844" width="15" style="1483" customWidth="1"/>
    <col min="3845" max="3846" width="14.85546875" style="1483" customWidth="1"/>
    <col min="3847" max="3847" width="15" style="1483" customWidth="1"/>
    <col min="3848" max="3854" width="14.42578125" style="1483" customWidth="1"/>
    <col min="3855" max="3855" width="15.85546875" style="1483" customWidth="1"/>
    <col min="3856" max="4096" width="9.140625" style="1483"/>
    <col min="4097" max="4098" width="14" style="1483" customWidth="1"/>
    <col min="4099" max="4099" width="82.140625" style="1483" customWidth="1"/>
    <col min="4100" max="4100" width="15" style="1483" customWidth="1"/>
    <col min="4101" max="4102" width="14.85546875" style="1483" customWidth="1"/>
    <col min="4103" max="4103" width="15" style="1483" customWidth="1"/>
    <col min="4104" max="4110" width="14.42578125" style="1483" customWidth="1"/>
    <col min="4111" max="4111" width="15.85546875" style="1483" customWidth="1"/>
    <col min="4112" max="4352" width="9.140625" style="1483"/>
    <col min="4353" max="4354" width="14" style="1483" customWidth="1"/>
    <col min="4355" max="4355" width="82.140625" style="1483" customWidth="1"/>
    <col min="4356" max="4356" width="15" style="1483" customWidth="1"/>
    <col min="4357" max="4358" width="14.85546875" style="1483" customWidth="1"/>
    <col min="4359" max="4359" width="15" style="1483" customWidth="1"/>
    <col min="4360" max="4366" width="14.42578125" style="1483" customWidth="1"/>
    <col min="4367" max="4367" width="15.85546875" style="1483" customWidth="1"/>
    <col min="4368" max="4608" width="9.140625" style="1483"/>
    <col min="4609" max="4610" width="14" style="1483" customWidth="1"/>
    <col min="4611" max="4611" width="82.140625" style="1483" customWidth="1"/>
    <col min="4612" max="4612" width="15" style="1483" customWidth="1"/>
    <col min="4613" max="4614" width="14.85546875" style="1483" customWidth="1"/>
    <col min="4615" max="4615" width="15" style="1483" customWidth="1"/>
    <col min="4616" max="4622" width="14.42578125" style="1483" customWidth="1"/>
    <col min="4623" max="4623" width="15.85546875" style="1483" customWidth="1"/>
    <col min="4624" max="4864" width="9.140625" style="1483"/>
    <col min="4865" max="4866" width="14" style="1483" customWidth="1"/>
    <col min="4867" max="4867" width="82.140625" style="1483" customWidth="1"/>
    <col min="4868" max="4868" width="15" style="1483" customWidth="1"/>
    <col min="4869" max="4870" width="14.85546875" style="1483" customWidth="1"/>
    <col min="4871" max="4871" width="15" style="1483" customWidth="1"/>
    <col min="4872" max="4878" width="14.42578125" style="1483" customWidth="1"/>
    <col min="4879" max="4879" width="15.85546875" style="1483" customWidth="1"/>
    <col min="4880" max="5120" width="9.140625" style="1483"/>
    <col min="5121" max="5122" width="14" style="1483" customWidth="1"/>
    <col min="5123" max="5123" width="82.140625" style="1483" customWidth="1"/>
    <col min="5124" max="5124" width="15" style="1483" customWidth="1"/>
    <col min="5125" max="5126" width="14.85546875" style="1483" customWidth="1"/>
    <col min="5127" max="5127" width="15" style="1483" customWidth="1"/>
    <col min="5128" max="5134" width="14.42578125" style="1483" customWidth="1"/>
    <col min="5135" max="5135" width="15.85546875" style="1483" customWidth="1"/>
    <col min="5136" max="5376" width="9.140625" style="1483"/>
    <col min="5377" max="5378" width="14" style="1483" customWidth="1"/>
    <col min="5379" max="5379" width="82.140625" style="1483" customWidth="1"/>
    <col min="5380" max="5380" width="15" style="1483" customWidth="1"/>
    <col min="5381" max="5382" width="14.85546875" style="1483" customWidth="1"/>
    <col min="5383" max="5383" width="15" style="1483" customWidth="1"/>
    <col min="5384" max="5390" width="14.42578125" style="1483" customWidth="1"/>
    <col min="5391" max="5391" width="15.85546875" style="1483" customWidth="1"/>
    <col min="5392" max="5632" width="9.140625" style="1483"/>
    <col min="5633" max="5634" width="14" style="1483" customWidth="1"/>
    <col min="5635" max="5635" width="82.140625" style="1483" customWidth="1"/>
    <col min="5636" max="5636" width="15" style="1483" customWidth="1"/>
    <col min="5637" max="5638" width="14.85546875" style="1483" customWidth="1"/>
    <col min="5639" max="5639" width="15" style="1483" customWidth="1"/>
    <col min="5640" max="5646" width="14.42578125" style="1483" customWidth="1"/>
    <col min="5647" max="5647" width="15.85546875" style="1483" customWidth="1"/>
    <col min="5648" max="5888" width="9.140625" style="1483"/>
    <col min="5889" max="5890" width="14" style="1483" customWidth="1"/>
    <col min="5891" max="5891" width="82.140625" style="1483" customWidth="1"/>
    <col min="5892" max="5892" width="15" style="1483" customWidth="1"/>
    <col min="5893" max="5894" width="14.85546875" style="1483" customWidth="1"/>
    <col min="5895" max="5895" width="15" style="1483" customWidth="1"/>
    <col min="5896" max="5902" width="14.42578125" style="1483" customWidth="1"/>
    <col min="5903" max="5903" width="15.85546875" style="1483" customWidth="1"/>
    <col min="5904" max="6144" width="9.140625" style="1483"/>
    <col min="6145" max="6146" width="14" style="1483" customWidth="1"/>
    <col min="6147" max="6147" width="82.140625" style="1483" customWidth="1"/>
    <col min="6148" max="6148" width="15" style="1483" customWidth="1"/>
    <col min="6149" max="6150" width="14.85546875" style="1483" customWidth="1"/>
    <col min="6151" max="6151" width="15" style="1483" customWidth="1"/>
    <col min="6152" max="6158" width="14.42578125" style="1483" customWidth="1"/>
    <col min="6159" max="6159" width="15.85546875" style="1483" customWidth="1"/>
    <col min="6160" max="6400" width="9.140625" style="1483"/>
    <col min="6401" max="6402" width="14" style="1483" customWidth="1"/>
    <col min="6403" max="6403" width="82.140625" style="1483" customWidth="1"/>
    <col min="6404" max="6404" width="15" style="1483" customWidth="1"/>
    <col min="6405" max="6406" width="14.85546875" style="1483" customWidth="1"/>
    <col min="6407" max="6407" width="15" style="1483" customWidth="1"/>
    <col min="6408" max="6414" width="14.42578125" style="1483" customWidth="1"/>
    <col min="6415" max="6415" width="15.85546875" style="1483" customWidth="1"/>
    <col min="6416" max="6656" width="9.140625" style="1483"/>
    <col min="6657" max="6658" width="14" style="1483" customWidth="1"/>
    <col min="6659" max="6659" width="82.140625" style="1483" customWidth="1"/>
    <col min="6660" max="6660" width="15" style="1483" customWidth="1"/>
    <col min="6661" max="6662" width="14.85546875" style="1483" customWidth="1"/>
    <col min="6663" max="6663" width="15" style="1483" customWidth="1"/>
    <col min="6664" max="6670" width="14.42578125" style="1483" customWidth="1"/>
    <col min="6671" max="6671" width="15.85546875" style="1483" customWidth="1"/>
    <col min="6672" max="6912" width="9.140625" style="1483"/>
    <col min="6913" max="6914" width="14" style="1483" customWidth="1"/>
    <col min="6915" max="6915" width="82.140625" style="1483" customWidth="1"/>
    <col min="6916" max="6916" width="15" style="1483" customWidth="1"/>
    <col min="6917" max="6918" width="14.85546875" style="1483" customWidth="1"/>
    <col min="6919" max="6919" width="15" style="1483" customWidth="1"/>
    <col min="6920" max="6926" width="14.42578125" style="1483" customWidth="1"/>
    <col min="6927" max="6927" width="15.85546875" style="1483" customWidth="1"/>
    <col min="6928" max="7168" width="9.140625" style="1483"/>
    <col min="7169" max="7170" width="14" style="1483" customWidth="1"/>
    <col min="7171" max="7171" width="82.140625" style="1483" customWidth="1"/>
    <col min="7172" max="7172" width="15" style="1483" customWidth="1"/>
    <col min="7173" max="7174" width="14.85546875" style="1483" customWidth="1"/>
    <col min="7175" max="7175" width="15" style="1483" customWidth="1"/>
    <col min="7176" max="7182" width="14.42578125" style="1483" customWidth="1"/>
    <col min="7183" max="7183" width="15.85546875" style="1483" customWidth="1"/>
    <col min="7184" max="7424" width="9.140625" style="1483"/>
    <col min="7425" max="7426" width="14" style="1483" customWidth="1"/>
    <col min="7427" max="7427" width="82.140625" style="1483" customWidth="1"/>
    <col min="7428" max="7428" width="15" style="1483" customWidth="1"/>
    <col min="7429" max="7430" width="14.85546875" style="1483" customWidth="1"/>
    <col min="7431" max="7431" width="15" style="1483" customWidth="1"/>
    <col min="7432" max="7438" width="14.42578125" style="1483" customWidth="1"/>
    <col min="7439" max="7439" width="15.85546875" style="1483" customWidth="1"/>
    <col min="7440" max="7680" width="9.140625" style="1483"/>
    <col min="7681" max="7682" width="14" style="1483" customWidth="1"/>
    <col min="7683" max="7683" width="82.140625" style="1483" customWidth="1"/>
    <col min="7684" max="7684" width="15" style="1483" customWidth="1"/>
    <col min="7685" max="7686" width="14.85546875" style="1483" customWidth="1"/>
    <col min="7687" max="7687" width="15" style="1483" customWidth="1"/>
    <col min="7688" max="7694" width="14.42578125" style="1483" customWidth="1"/>
    <col min="7695" max="7695" width="15.85546875" style="1483" customWidth="1"/>
    <col min="7696" max="7936" width="9.140625" style="1483"/>
    <col min="7937" max="7938" width="14" style="1483" customWidth="1"/>
    <col min="7939" max="7939" width="82.140625" style="1483" customWidth="1"/>
    <col min="7940" max="7940" width="15" style="1483" customWidth="1"/>
    <col min="7941" max="7942" width="14.85546875" style="1483" customWidth="1"/>
    <col min="7943" max="7943" width="15" style="1483" customWidth="1"/>
    <col min="7944" max="7950" width="14.42578125" style="1483" customWidth="1"/>
    <col min="7951" max="7951" width="15.85546875" style="1483" customWidth="1"/>
    <col min="7952" max="8192" width="9.140625" style="1483"/>
    <col min="8193" max="8194" width="14" style="1483" customWidth="1"/>
    <col min="8195" max="8195" width="82.140625" style="1483" customWidth="1"/>
    <col min="8196" max="8196" width="15" style="1483" customWidth="1"/>
    <col min="8197" max="8198" width="14.85546875" style="1483" customWidth="1"/>
    <col min="8199" max="8199" width="15" style="1483" customWidth="1"/>
    <col min="8200" max="8206" width="14.42578125" style="1483" customWidth="1"/>
    <col min="8207" max="8207" width="15.85546875" style="1483" customWidth="1"/>
    <col min="8208" max="8448" width="9.140625" style="1483"/>
    <col min="8449" max="8450" width="14" style="1483" customWidth="1"/>
    <col min="8451" max="8451" width="82.140625" style="1483" customWidth="1"/>
    <col min="8452" max="8452" width="15" style="1483" customWidth="1"/>
    <col min="8453" max="8454" width="14.85546875" style="1483" customWidth="1"/>
    <col min="8455" max="8455" width="15" style="1483" customWidth="1"/>
    <col min="8456" max="8462" width="14.42578125" style="1483" customWidth="1"/>
    <col min="8463" max="8463" width="15.85546875" style="1483" customWidth="1"/>
    <col min="8464" max="8704" width="9.140625" style="1483"/>
    <col min="8705" max="8706" width="14" style="1483" customWidth="1"/>
    <col min="8707" max="8707" width="82.140625" style="1483" customWidth="1"/>
    <col min="8708" max="8708" width="15" style="1483" customWidth="1"/>
    <col min="8709" max="8710" width="14.85546875" style="1483" customWidth="1"/>
    <col min="8711" max="8711" width="15" style="1483" customWidth="1"/>
    <col min="8712" max="8718" width="14.42578125" style="1483" customWidth="1"/>
    <col min="8719" max="8719" width="15.85546875" style="1483" customWidth="1"/>
    <col min="8720" max="8960" width="9.140625" style="1483"/>
    <col min="8961" max="8962" width="14" style="1483" customWidth="1"/>
    <col min="8963" max="8963" width="82.140625" style="1483" customWidth="1"/>
    <col min="8964" max="8964" width="15" style="1483" customWidth="1"/>
    <col min="8965" max="8966" width="14.85546875" style="1483" customWidth="1"/>
    <col min="8967" max="8967" width="15" style="1483" customWidth="1"/>
    <col min="8968" max="8974" width="14.42578125" style="1483" customWidth="1"/>
    <col min="8975" max="8975" width="15.85546875" style="1483" customWidth="1"/>
    <col min="8976" max="9216" width="9.140625" style="1483"/>
    <col min="9217" max="9218" width="14" style="1483" customWidth="1"/>
    <col min="9219" max="9219" width="82.140625" style="1483" customWidth="1"/>
    <col min="9220" max="9220" width="15" style="1483" customWidth="1"/>
    <col min="9221" max="9222" width="14.85546875" style="1483" customWidth="1"/>
    <col min="9223" max="9223" width="15" style="1483" customWidth="1"/>
    <col min="9224" max="9230" width="14.42578125" style="1483" customWidth="1"/>
    <col min="9231" max="9231" width="15.85546875" style="1483" customWidth="1"/>
    <col min="9232" max="9472" width="9.140625" style="1483"/>
    <col min="9473" max="9474" width="14" style="1483" customWidth="1"/>
    <col min="9475" max="9475" width="82.140625" style="1483" customWidth="1"/>
    <col min="9476" max="9476" width="15" style="1483" customWidth="1"/>
    <col min="9477" max="9478" width="14.85546875" style="1483" customWidth="1"/>
    <col min="9479" max="9479" width="15" style="1483" customWidth="1"/>
    <col min="9480" max="9486" width="14.42578125" style="1483" customWidth="1"/>
    <col min="9487" max="9487" width="15.85546875" style="1483" customWidth="1"/>
    <col min="9488" max="9728" width="9.140625" style="1483"/>
    <col min="9729" max="9730" width="14" style="1483" customWidth="1"/>
    <col min="9731" max="9731" width="82.140625" style="1483" customWidth="1"/>
    <col min="9732" max="9732" width="15" style="1483" customWidth="1"/>
    <col min="9733" max="9734" width="14.85546875" style="1483" customWidth="1"/>
    <col min="9735" max="9735" width="15" style="1483" customWidth="1"/>
    <col min="9736" max="9742" width="14.42578125" style="1483" customWidth="1"/>
    <col min="9743" max="9743" width="15.85546875" style="1483" customWidth="1"/>
    <col min="9744" max="9984" width="9.140625" style="1483"/>
    <col min="9985" max="9986" width="14" style="1483" customWidth="1"/>
    <col min="9987" max="9987" width="82.140625" style="1483" customWidth="1"/>
    <col min="9988" max="9988" width="15" style="1483" customWidth="1"/>
    <col min="9989" max="9990" width="14.85546875" style="1483" customWidth="1"/>
    <col min="9991" max="9991" width="15" style="1483" customWidth="1"/>
    <col min="9992" max="9998" width="14.42578125" style="1483" customWidth="1"/>
    <col min="9999" max="9999" width="15.85546875" style="1483" customWidth="1"/>
    <col min="10000" max="10240" width="9.140625" style="1483"/>
    <col min="10241" max="10242" width="14" style="1483" customWidth="1"/>
    <col min="10243" max="10243" width="82.140625" style="1483" customWidth="1"/>
    <col min="10244" max="10244" width="15" style="1483" customWidth="1"/>
    <col min="10245" max="10246" width="14.85546875" style="1483" customWidth="1"/>
    <col min="10247" max="10247" width="15" style="1483" customWidth="1"/>
    <col min="10248" max="10254" width="14.42578125" style="1483" customWidth="1"/>
    <col min="10255" max="10255" width="15.85546875" style="1483" customWidth="1"/>
    <col min="10256" max="10496" width="9.140625" style="1483"/>
    <col min="10497" max="10498" width="14" style="1483" customWidth="1"/>
    <col min="10499" max="10499" width="82.140625" style="1483" customWidth="1"/>
    <col min="10500" max="10500" width="15" style="1483" customWidth="1"/>
    <col min="10501" max="10502" width="14.85546875" style="1483" customWidth="1"/>
    <col min="10503" max="10503" width="15" style="1483" customWidth="1"/>
    <col min="10504" max="10510" width="14.42578125" style="1483" customWidth="1"/>
    <col min="10511" max="10511" width="15.85546875" style="1483" customWidth="1"/>
    <col min="10512" max="10752" width="9.140625" style="1483"/>
    <col min="10753" max="10754" width="14" style="1483" customWidth="1"/>
    <col min="10755" max="10755" width="82.140625" style="1483" customWidth="1"/>
    <col min="10756" max="10756" width="15" style="1483" customWidth="1"/>
    <col min="10757" max="10758" width="14.85546875" style="1483" customWidth="1"/>
    <col min="10759" max="10759" width="15" style="1483" customWidth="1"/>
    <col min="10760" max="10766" width="14.42578125" style="1483" customWidth="1"/>
    <col min="10767" max="10767" width="15.85546875" style="1483" customWidth="1"/>
    <col min="10768" max="11008" width="9.140625" style="1483"/>
    <col min="11009" max="11010" width="14" style="1483" customWidth="1"/>
    <col min="11011" max="11011" width="82.140625" style="1483" customWidth="1"/>
    <col min="11012" max="11012" width="15" style="1483" customWidth="1"/>
    <col min="11013" max="11014" width="14.85546875" style="1483" customWidth="1"/>
    <col min="11015" max="11015" width="15" style="1483" customWidth="1"/>
    <col min="11016" max="11022" width="14.42578125" style="1483" customWidth="1"/>
    <col min="11023" max="11023" width="15.85546875" style="1483" customWidth="1"/>
    <col min="11024" max="11264" width="9.140625" style="1483"/>
    <col min="11265" max="11266" width="14" style="1483" customWidth="1"/>
    <col min="11267" max="11267" width="82.140625" style="1483" customWidth="1"/>
    <col min="11268" max="11268" width="15" style="1483" customWidth="1"/>
    <col min="11269" max="11270" width="14.85546875" style="1483" customWidth="1"/>
    <col min="11271" max="11271" width="15" style="1483" customWidth="1"/>
    <col min="11272" max="11278" width="14.42578125" style="1483" customWidth="1"/>
    <col min="11279" max="11279" width="15.85546875" style="1483" customWidth="1"/>
    <col min="11280" max="11520" width="9.140625" style="1483"/>
    <col min="11521" max="11522" width="14" style="1483" customWidth="1"/>
    <col min="11523" max="11523" width="82.140625" style="1483" customWidth="1"/>
    <col min="11524" max="11524" width="15" style="1483" customWidth="1"/>
    <col min="11525" max="11526" width="14.85546875" style="1483" customWidth="1"/>
    <col min="11527" max="11527" width="15" style="1483" customWidth="1"/>
    <col min="11528" max="11534" width="14.42578125" style="1483" customWidth="1"/>
    <col min="11535" max="11535" width="15.85546875" style="1483" customWidth="1"/>
    <col min="11536" max="11776" width="9.140625" style="1483"/>
    <col min="11777" max="11778" width="14" style="1483" customWidth="1"/>
    <col min="11779" max="11779" width="82.140625" style="1483" customWidth="1"/>
    <col min="11780" max="11780" width="15" style="1483" customWidth="1"/>
    <col min="11781" max="11782" width="14.85546875" style="1483" customWidth="1"/>
    <col min="11783" max="11783" width="15" style="1483" customWidth="1"/>
    <col min="11784" max="11790" width="14.42578125" style="1483" customWidth="1"/>
    <col min="11791" max="11791" width="15.85546875" style="1483" customWidth="1"/>
    <col min="11792" max="12032" width="9.140625" style="1483"/>
    <col min="12033" max="12034" width="14" style="1483" customWidth="1"/>
    <col min="12035" max="12035" width="82.140625" style="1483" customWidth="1"/>
    <col min="12036" max="12036" width="15" style="1483" customWidth="1"/>
    <col min="12037" max="12038" width="14.85546875" style="1483" customWidth="1"/>
    <col min="12039" max="12039" width="15" style="1483" customWidth="1"/>
    <col min="12040" max="12046" width="14.42578125" style="1483" customWidth="1"/>
    <col min="12047" max="12047" width="15.85546875" style="1483" customWidth="1"/>
    <col min="12048" max="12288" width="9.140625" style="1483"/>
    <col min="12289" max="12290" width="14" style="1483" customWidth="1"/>
    <col min="12291" max="12291" width="82.140625" style="1483" customWidth="1"/>
    <col min="12292" max="12292" width="15" style="1483" customWidth="1"/>
    <col min="12293" max="12294" width="14.85546875" style="1483" customWidth="1"/>
    <col min="12295" max="12295" width="15" style="1483" customWidth="1"/>
    <col min="12296" max="12302" width="14.42578125" style="1483" customWidth="1"/>
    <col min="12303" max="12303" width="15.85546875" style="1483" customWidth="1"/>
    <col min="12304" max="12544" width="9.140625" style="1483"/>
    <col min="12545" max="12546" width="14" style="1483" customWidth="1"/>
    <col min="12547" max="12547" width="82.140625" style="1483" customWidth="1"/>
    <col min="12548" max="12548" width="15" style="1483" customWidth="1"/>
    <col min="12549" max="12550" width="14.85546875" style="1483" customWidth="1"/>
    <col min="12551" max="12551" width="15" style="1483" customWidth="1"/>
    <col min="12552" max="12558" width="14.42578125" style="1483" customWidth="1"/>
    <col min="12559" max="12559" width="15.85546875" style="1483" customWidth="1"/>
    <col min="12560" max="12800" width="9.140625" style="1483"/>
    <col min="12801" max="12802" width="14" style="1483" customWidth="1"/>
    <col min="12803" max="12803" width="82.140625" style="1483" customWidth="1"/>
    <col min="12804" max="12804" width="15" style="1483" customWidth="1"/>
    <col min="12805" max="12806" width="14.85546875" style="1483" customWidth="1"/>
    <col min="12807" max="12807" width="15" style="1483" customWidth="1"/>
    <col min="12808" max="12814" width="14.42578125" style="1483" customWidth="1"/>
    <col min="12815" max="12815" width="15.85546875" style="1483" customWidth="1"/>
    <col min="12816" max="13056" width="9.140625" style="1483"/>
    <col min="13057" max="13058" width="14" style="1483" customWidth="1"/>
    <col min="13059" max="13059" width="82.140625" style="1483" customWidth="1"/>
    <col min="13060" max="13060" width="15" style="1483" customWidth="1"/>
    <col min="13061" max="13062" width="14.85546875" style="1483" customWidth="1"/>
    <col min="13063" max="13063" width="15" style="1483" customWidth="1"/>
    <col min="13064" max="13070" width="14.42578125" style="1483" customWidth="1"/>
    <col min="13071" max="13071" width="15.85546875" style="1483" customWidth="1"/>
    <col min="13072" max="13312" width="9.140625" style="1483"/>
    <col min="13313" max="13314" width="14" style="1483" customWidth="1"/>
    <col min="13315" max="13315" width="82.140625" style="1483" customWidth="1"/>
    <col min="13316" max="13316" width="15" style="1483" customWidth="1"/>
    <col min="13317" max="13318" width="14.85546875" style="1483" customWidth="1"/>
    <col min="13319" max="13319" width="15" style="1483" customWidth="1"/>
    <col min="13320" max="13326" width="14.42578125" style="1483" customWidth="1"/>
    <col min="13327" max="13327" width="15.85546875" style="1483" customWidth="1"/>
    <col min="13328" max="13568" width="9.140625" style="1483"/>
    <col min="13569" max="13570" width="14" style="1483" customWidth="1"/>
    <col min="13571" max="13571" width="82.140625" style="1483" customWidth="1"/>
    <col min="13572" max="13572" width="15" style="1483" customWidth="1"/>
    <col min="13573" max="13574" width="14.85546875" style="1483" customWidth="1"/>
    <col min="13575" max="13575" width="15" style="1483" customWidth="1"/>
    <col min="13576" max="13582" width="14.42578125" style="1483" customWidth="1"/>
    <col min="13583" max="13583" width="15.85546875" style="1483" customWidth="1"/>
    <col min="13584" max="13824" width="9.140625" style="1483"/>
    <col min="13825" max="13826" width="14" style="1483" customWidth="1"/>
    <col min="13827" max="13827" width="82.140625" style="1483" customWidth="1"/>
    <col min="13828" max="13828" width="15" style="1483" customWidth="1"/>
    <col min="13829" max="13830" width="14.85546875" style="1483" customWidth="1"/>
    <col min="13831" max="13831" width="15" style="1483" customWidth="1"/>
    <col min="13832" max="13838" width="14.42578125" style="1483" customWidth="1"/>
    <col min="13839" max="13839" width="15.85546875" style="1483" customWidth="1"/>
    <col min="13840" max="14080" width="9.140625" style="1483"/>
    <col min="14081" max="14082" width="14" style="1483" customWidth="1"/>
    <col min="14083" max="14083" width="82.140625" style="1483" customWidth="1"/>
    <col min="14084" max="14084" width="15" style="1483" customWidth="1"/>
    <col min="14085" max="14086" width="14.85546875" style="1483" customWidth="1"/>
    <col min="14087" max="14087" width="15" style="1483" customWidth="1"/>
    <col min="14088" max="14094" width="14.42578125" style="1483" customWidth="1"/>
    <col min="14095" max="14095" width="15.85546875" style="1483" customWidth="1"/>
    <col min="14096" max="14336" width="9.140625" style="1483"/>
    <col min="14337" max="14338" width="14" style="1483" customWidth="1"/>
    <col min="14339" max="14339" width="82.140625" style="1483" customWidth="1"/>
    <col min="14340" max="14340" width="15" style="1483" customWidth="1"/>
    <col min="14341" max="14342" width="14.85546875" style="1483" customWidth="1"/>
    <col min="14343" max="14343" width="15" style="1483" customWidth="1"/>
    <col min="14344" max="14350" width="14.42578125" style="1483" customWidth="1"/>
    <col min="14351" max="14351" width="15.85546875" style="1483" customWidth="1"/>
    <col min="14352" max="14592" width="9.140625" style="1483"/>
    <col min="14593" max="14594" width="14" style="1483" customWidth="1"/>
    <col min="14595" max="14595" width="82.140625" style="1483" customWidth="1"/>
    <col min="14596" max="14596" width="15" style="1483" customWidth="1"/>
    <col min="14597" max="14598" width="14.85546875" style="1483" customWidth="1"/>
    <col min="14599" max="14599" width="15" style="1483" customWidth="1"/>
    <col min="14600" max="14606" width="14.42578125" style="1483" customWidth="1"/>
    <col min="14607" max="14607" width="15.85546875" style="1483" customWidth="1"/>
    <col min="14608" max="14848" width="9.140625" style="1483"/>
    <col min="14849" max="14850" width="14" style="1483" customWidth="1"/>
    <col min="14851" max="14851" width="82.140625" style="1483" customWidth="1"/>
    <col min="14852" max="14852" width="15" style="1483" customWidth="1"/>
    <col min="14853" max="14854" width="14.85546875" style="1483" customWidth="1"/>
    <col min="14855" max="14855" width="15" style="1483" customWidth="1"/>
    <col min="14856" max="14862" width="14.42578125" style="1483" customWidth="1"/>
    <col min="14863" max="14863" width="15.85546875" style="1483" customWidth="1"/>
    <col min="14864" max="15104" width="9.140625" style="1483"/>
    <col min="15105" max="15106" width="14" style="1483" customWidth="1"/>
    <col min="15107" max="15107" width="82.140625" style="1483" customWidth="1"/>
    <col min="15108" max="15108" width="15" style="1483" customWidth="1"/>
    <col min="15109" max="15110" width="14.85546875" style="1483" customWidth="1"/>
    <col min="15111" max="15111" width="15" style="1483" customWidth="1"/>
    <col min="15112" max="15118" width="14.42578125" style="1483" customWidth="1"/>
    <col min="15119" max="15119" width="15.85546875" style="1483" customWidth="1"/>
    <col min="15120" max="15360" width="9.140625" style="1483"/>
    <col min="15361" max="15362" width="14" style="1483" customWidth="1"/>
    <col min="15363" max="15363" width="82.140625" style="1483" customWidth="1"/>
    <col min="15364" max="15364" width="15" style="1483" customWidth="1"/>
    <col min="15365" max="15366" width="14.85546875" style="1483" customWidth="1"/>
    <col min="15367" max="15367" width="15" style="1483" customWidth="1"/>
    <col min="15368" max="15374" width="14.42578125" style="1483" customWidth="1"/>
    <col min="15375" max="15375" width="15.85546875" style="1483" customWidth="1"/>
    <col min="15376" max="15616" width="9.140625" style="1483"/>
    <col min="15617" max="15618" width="14" style="1483" customWidth="1"/>
    <col min="15619" max="15619" width="82.140625" style="1483" customWidth="1"/>
    <col min="15620" max="15620" width="15" style="1483" customWidth="1"/>
    <col min="15621" max="15622" width="14.85546875" style="1483" customWidth="1"/>
    <col min="15623" max="15623" width="15" style="1483" customWidth="1"/>
    <col min="15624" max="15630" width="14.42578125" style="1483" customWidth="1"/>
    <col min="15631" max="15631" width="15.85546875" style="1483" customWidth="1"/>
    <col min="15632" max="15872" width="9.140625" style="1483"/>
    <col min="15873" max="15874" width="14" style="1483" customWidth="1"/>
    <col min="15875" max="15875" width="82.140625" style="1483" customWidth="1"/>
    <col min="15876" max="15876" width="15" style="1483" customWidth="1"/>
    <col min="15877" max="15878" width="14.85546875" style="1483" customWidth="1"/>
    <col min="15879" max="15879" width="15" style="1483" customWidth="1"/>
    <col min="15880" max="15886" width="14.42578125" style="1483" customWidth="1"/>
    <col min="15887" max="15887" width="15.85546875" style="1483" customWidth="1"/>
    <col min="15888" max="16128" width="9.140625" style="1483"/>
    <col min="16129" max="16130" width="14" style="1483" customWidth="1"/>
    <col min="16131" max="16131" width="82.140625" style="1483" customWidth="1"/>
    <col min="16132" max="16132" width="15" style="1483" customWidth="1"/>
    <col min="16133" max="16134" width="14.85546875" style="1483" customWidth="1"/>
    <col min="16135" max="16135" width="15" style="1483" customWidth="1"/>
    <col min="16136" max="16142" width="14.42578125" style="1483" customWidth="1"/>
    <col min="16143" max="16143" width="15.85546875" style="1483" customWidth="1"/>
    <col min="16144" max="16384" width="9.140625" style="1483"/>
  </cols>
  <sheetData>
    <row r="1" spans="1:15" s="1445" customFormat="1" ht="16.5">
      <c r="A1" s="1438" t="s">
        <v>879</v>
      </c>
      <c r="B1" s="1439"/>
      <c r="C1" s="1440"/>
      <c r="D1" s="1440"/>
      <c r="E1" s="1440"/>
      <c r="F1" s="1441"/>
      <c r="G1" s="1442"/>
      <c r="H1" s="1442"/>
      <c r="I1" s="1443"/>
      <c r="J1" s="1443"/>
      <c r="K1" s="1443"/>
      <c r="L1" s="1443"/>
      <c r="M1" s="1443"/>
      <c r="N1" s="1443"/>
      <c r="O1" s="1444"/>
    </row>
    <row r="2" spans="1:15" s="1446" customFormat="1" ht="16.5">
      <c r="A2" s="1670" t="s">
        <v>880</v>
      </c>
      <c r="B2" s="1670"/>
      <c r="C2" s="1670"/>
      <c r="D2" s="1670"/>
      <c r="E2" s="1670"/>
      <c r="F2" s="1670"/>
      <c r="G2" s="1670"/>
      <c r="H2" s="1670"/>
      <c r="I2" s="1670"/>
      <c r="J2" s="1670"/>
      <c r="K2" s="1670"/>
      <c r="L2" s="1670"/>
      <c r="M2" s="1670"/>
      <c r="N2" s="1670"/>
      <c r="O2" s="1670"/>
    </row>
    <row r="3" spans="1:15" s="1446" customFormat="1" ht="16.5">
      <c r="A3" s="1447"/>
      <c r="B3" s="1447"/>
      <c r="C3" s="1447"/>
      <c r="D3" s="1447"/>
      <c r="E3" s="1447"/>
      <c r="F3" s="1447"/>
      <c r="G3" s="1447"/>
      <c r="H3" s="1447"/>
      <c r="I3" s="1447"/>
      <c r="J3" s="1447"/>
      <c r="K3" s="1447"/>
      <c r="L3" s="1447"/>
      <c r="M3" s="1447"/>
      <c r="N3" s="1447"/>
      <c r="O3" s="1447"/>
    </row>
    <row r="4" spans="1:15" s="1451" customFormat="1" ht="12.75" customHeight="1">
      <c r="A4" s="1448"/>
      <c r="B4" s="1448"/>
      <c r="C4" s="1448"/>
      <c r="D4" s="1448"/>
      <c r="E4" s="1448"/>
      <c r="F4" s="1448"/>
      <c r="G4" s="1448"/>
      <c r="H4" s="1449"/>
      <c r="I4" s="1450"/>
      <c r="J4" s="1449"/>
      <c r="K4" s="1449"/>
      <c r="L4" s="1449"/>
      <c r="M4" s="1449"/>
      <c r="N4" s="1449"/>
      <c r="O4" s="1450" t="s">
        <v>2</v>
      </c>
    </row>
    <row r="5" spans="1:15" s="1451" customFormat="1" ht="21.75" customHeight="1">
      <c r="A5" s="1671" t="s">
        <v>881</v>
      </c>
      <c r="B5" s="1671"/>
      <c r="C5" s="1659" t="s">
        <v>882</v>
      </c>
      <c r="D5" s="1672" t="s">
        <v>883</v>
      </c>
      <c r="E5" s="1673"/>
      <c r="F5" s="1673"/>
      <c r="G5" s="1673"/>
      <c r="H5" s="1673"/>
      <c r="I5" s="1673"/>
      <c r="J5" s="1673"/>
      <c r="K5" s="1673"/>
      <c r="L5" s="1673"/>
      <c r="M5" s="1673"/>
      <c r="N5" s="1674"/>
      <c r="O5" s="1675" t="s">
        <v>884</v>
      </c>
    </row>
    <row r="6" spans="1:15" s="1451" customFormat="1" ht="11.25" customHeight="1">
      <c r="A6" s="1659" t="s">
        <v>885</v>
      </c>
      <c r="B6" s="1678" t="s">
        <v>886</v>
      </c>
      <c r="C6" s="1664"/>
      <c r="D6" s="1659">
        <v>2020</v>
      </c>
      <c r="E6" s="1664">
        <v>2019</v>
      </c>
      <c r="F6" s="1664">
        <v>2018</v>
      </c>
      <c r="G6" s="1664">
        <v>2017</v>
      </c>
      <c r="H6" s="1664">
        <v>2016</v>
      </c>
      <c r="I6" s="1664">
        <v>2015</v>
      </c>
      <c r="J6" s="1668">
        <v>2014</v>
      </c>
      <c r="K6" s="1668">
        <v>2013</v>
      </c>
      <c r="L6" s="1668">
        <v>2012</v>
      </c>
      <c r="M6" s="1668">
        <v>2011</v>
      </c>
      <c r="N6" s="1668">
        <v>2010</v>
      </c>
      <c r="O6" s="1676"/>
    </row>
    <row r="7" spans="1:15" s="1451" customFormat="1" ht="12" customHeight="1">
      <c r="A7" s="1664"/>
      <c r="B7" s="1679"/>
      <c r="C7" s="1664"/>
      <c r="D7" s="1664"/>
      <c r="E7" s="1664"/>
      <c r="F7" s="1664"/>
      <c r="G7" s="1664"/>
      <c r="H7" s="1664"/>
      <c r="I7" s="1664"/>
      <c r="J7" s="1668"/>
      <c r="K7" s="1668"/>
      <c r="L7" s="1668"/>
      <c r="M7" s="1668"/>
      <c r="N7" s="1668"/>
      <c r="O7" s="1676"/>
    </row>
    <row r="8" spans="1:15" s="1451" customFormat="1" ht="12" customHeight="1">
      <c r="A8" s="1664"/>
      <c r="B8" s="1679"/>
      <c r="C8" s="1664"/>
      <c r="D8" s="1664"/>
      <c r="E8" s="1664"/>
      <c r="F8" s="1664"/>
      <c r="G8" s="1664"/>
      <c r="H8" s="1664"/>
      <c r="I8" s="1664"/>
      <c r="J8" s="1668"/>
      <c r="K8" s="1668"/>
      <c r="L8" s="1668"/>
      <c r="M8" s="1668"/>
      <c r="N8" s="1668"/>
      <c r="O8" s="1676"/>
    </row>
    <row r="9" spans="1:15" s="1451" customFormat="1" ht="12" customHeight="1">
      <c r="A9" s="1664"/>
      <c r="B9" s="1679"/>
      <c r="C9" s="1664"/>
      <c r="D9" s="1664"/>
      <c r="E9" s="1664"/>
      <c r="F9" s="1664"/>
      <c r="G9" s="1664"/>
      <c r="H9" s="1664"/>
      <c r="I9" s="1664"/>
      <c r="J9" s="1668"/>
      <c r="K9" s="1668"/>
      <c r="L9" s="1668"/>
      <c r="M9" s="1668"/>
      <c r="N9" s="1668"/>
      <c r="O9" s="1676"/>
    </row>
    <row r="10" spans="1:15" s="1451" customFormat="1" ht="29.1" customHeight="1">
      <c r="A10" s="1660"/>
      <c r="B10" s="1680"/>
      <c r="C10" s="1660"/>
      <c r="D10" s="1660"/>
      <c r="E10" s="1660"/>
      <c r="F10" s="1660"/>
      <c r="G10" s="1660"/>
      <c r="H10" s="1660"/>
      <c r="I10" s="1660"/>
      <c r="J10" s="1669"/>
      <c r="K10" s="1669"/>
      <c r="L10" s="1669"/>
      <c r="M10" s="1669"/>
      <c r="N10" s="1669"/>
      <c r="O10" s="1677"/>
    </row>
    <row r="11" spans="1:15" s="1454" customFormat="1" ht="12.75">
      <c r="A11" s="1452">
        <v>1</v>
      </c>
      <c r="B11" s="1453">
        <v>2</v>
      </c>
      <c r="C11" s="1453">
        <v>3</v>
      </c>
      <c r="D11" s="1452">
        <v>4</v>
      </c>
      <c r="E11" s="1453">
        <v>5</v>
      </c>
      <c r="F11" s="1453">
        <v>6</v>
      </c>
      <c r="G11" s="1452">
        <v>7</v>
      </c>
      <c r="H11" s="1453">
        <v>8</v>
      </c>
      <c r="I11" s="1453">
        <v>9</v>
      </c>
      <c r="J11" s="1452">
        <v>10</v>
      </c>
      <c r="K11" s="1453">
        <v>11</v>
      </c>
      <c r="L11" s="1453">
        <v>12</v>
      </c>
      <c r="M11" s="1452">
        <v>13</v>
      </c>
      <c r="N11" s="1453">
        <v>14</v>
      </c>
      <c r="O11" s="1453">
        <v>15</v>
      </c>
    </row>
    <row r="12" spans="1:15" s="1454" customFormat="1" ht="25.15" customHeight="1">
      <c r="A12" s="1452">
        <v>16</v>
      </c>
      <c r="B12" s="1452">
        <v>750</v>
      </c>
      <c r="C12" s="1455" t="s">
        <v>803</v>
      </c>
      <c r="D12" s="1456">
        <v>887112.97</v>
      </c>
      <c r="E12" s="1456">
        <v>80829.98</v>
      </c>
      <c r="F12" s="1456">
        <v>33349.15</v>
      </c>
      <c r="G12" s="1457">
        <v>0</v>
      </c>
      <c r="H12" s="1457">
        <v>0</v>
      </c>
      <c r="I12" s="1457">
        <v>0</v>
      </c>
      <c r="J12" s="1457">
        <v>0</v>
      </c>
      <c r="K12" s="1457">
        <v>0</v>
      </c>
      <c r="L12" s="1457">
        <v>0</v>
      </c>
      <c r="M12" s="1457">
        <v>0</v>
      </c>
      <c r="N12" s="1457">
        <v>0</v>
      </c>
      <c r="O12" s="1458">
        <v>95.98</v>
      </c>
    </row>
    <row r="13" spans="1:15" s="1460" customFormat="1" ht="25.15" customHeight="1">
      <c r="A13" s="1459">
        <v>17</v>
      </c>
      <c r="B13" s="1452">
        <v>750</v>
      </c>
      <c r="C13" s="1455" t="s">
        <v>803</v>
      </c>
      <c r="D13" s="1456">
        <v>82481.8</v>
      </c>
      <c r="E13" s="1456">
        <v>492806.95</v>
      </c>
      <c r="F13" s="1456">
        <v>7203.4</v>
      </c>
      <c r="G13" s="1457">
        <v>0</v>
      </c>
      <c r="H13" s="1456">
        <v>87492.51</v>
      </c>
      <c r="I13" s="1457">
        <v>0</v>
      </c>
      <c r="J13" s="1457">
        <v>0</v>
      </c>
      <c r="K13" s="1457">
        <v>0</v>
      </c>
      <c r="L13" s="1457">
        <v>0</v>
      </c>
      <c r="M13" s="1457">
        <v>0</v>
      </c>
      <c r="N13" s="1457">
        <v>0</v>
      </c>
      <c r="O13" s="1456">
        <v>11666.19</v>
      </c>
    </row>
    <row r="14" spans="1:15" s="1460" customFormat="1" ht="25.15" customHeight="1">
      <c r="A14" s="1459">
        <v>19</v>
      </c>
      <c r="B14" s="1461">
        <v>750</v>
      </c>
      <c r="C14" s="1455" t="s">
        <v>800</v>
      </c>
      <c r="D14" s="1458">
        <v>13.22</v>
      </c>
      <c r="E14" s="1457">
        <v>0</v>
      </c>
      <c r="F14" s="1457">
        <v>0</v>
      </c>
      <c r="G14" s="1457">
        <v>0</v>
      </c>
      <c r="H14" s="1457">
        <v>0</v>
      </c>
      <c r="I14" s="1457">
        <v>0</v>
      </c>
      <c r="J14" s="1457">
        <v>0</v>
      </c>
      <c r="K14" s="1457">
        <v>0</v>
      </c>
      <c r="L14" s="1457">
        <v>0</v>
      </c>
      <c r="M14" s="1457">
        <v>0</v>
      </c>
      <c r="N14" s="1457">
        <v>0</v>
      </c>
      <c r="O14" s="1457">
        <v>0</v>
      </c>
    </row>
    <row r="15" spans="1:15" s="1460" customFormat="1" ht="25.15" customHeight="1">
      <c r="A15" s="1459">
        <v>20</v>
      </c>
      <c r="B15" s="1461">
        <v>500</v>
      </c>
      <c r="C15" s="1455" t="s">
        <v>887</v>
      </c>
      <c r="D15" s="1457">
        <v>0</v>
      </c>
      <c r="E15" s="1457">
        <v>0</v>
      </c>
      <c r="F15" s="1457">
        <v>0</v>
      </c>
      <c r="G15" s="1457">
        <v>0</v>
      </c>
      <c r="H15" s="1457">
        <v>0</v>
      </c>
      <c r="I15" s="1456">
        <v>6461</v>
      </c>
      <c r="J15" s="1456">
        <v>18530.7</v>
      </c>
      <c r="K15" s="1457">
        <v>0</v>
      </c>
      <c r="L15" s="1457">
        <v>0</v>
      </c>
      <c r="M15" s="1457">
        <v>0</v>
      </c>
      <c r="N15" s="1457">
        <v>0</v>
      </c>
      <c r="O15" s="1457">
        <v>0</v>
      </c>
    </row>
    <row r="16" spans="1:15" s="1460" customFormat="1" ht="25.15" customHeight="1">
      <c r="A16" s="1657">
        <v>24</v>
      </c>
      <c r="B16" s="1452">
        <v>730</v>
      </c>
      <c r="C16" s="1455" t="s">
        <v>800</v>
      </c>
      <c r="D16" s="1456">
        <v>1103708.08</v>
      </c>
      <c r="E16" s="1456">
        <v>10350.049999999999</v>
      </c>
      <c r="F16" s="1456">
        <v>9387.73</v>
      </c>
      <c r="G16" s="1457">
        <v>0</v>
      </c>
      <c r="H16" s="1457">
        <v>0</v>
      </c>
      <c r="I16" s="1457">
        <v>0</v>
      </c>
      <c r="J16" s="1457">
        <v>0</v>
      </c>
      <c r="K16" s="1457">
        <v>0</v>
      </c>
      <c r="L16" s="1457">
        <v>0</v>
      </c>
      <c r="M16" s="1457">
        <v>0</v>
      </c>
      <c r="N16" s="1457">
        <v>0</v>
      </c>
      <c r="O16" s="1458">
        <v>7.0000000000000007E-2</v>
      </c>
    </row>
    <row r="17" spans="1:15" s="1460" customFormat="1" ht="25.15" customHeight="1">
      <c r="A17" s="1663"/>
      <c r="B17" s="1461">
        <v>801</v>
      </c>
      <c r="C17" s="1455" t="s">
        <v>803</v>
      </c>
      <c r="D17" s="1456">
        <v>23297.77</v>
      </c>
      <c r="E17" s="1456">
        <v>1341.77</v>
      </c>
      <c r="F17" s="1457">
        <v>0</v>
      </c>
      <c r="G17" s="1457">
        <v>0</v>
      </c>
      <c r="H17" s="1457">
        <v>0</v>
      </c>
      <c r="I17" s="1457">
        <v>0</v>
      </c>
      <c r="J17" s="1457">
        <v>0</v>
      </c>
      <c r="K17" s="1457">
        <v>0</v>
      </c>
      <c r="L17" s="1462">
        <v>0</v>
      </c>
      <c r="M17" s="1457">
        <v>0</v>
      </c>
      <c r="N17" s="1457">
        <v>0</v>
      </c>
      <c r="O17" s="1457">
        <v>0</v>
      </c>
    </row>
    <row r="18" spans="1:15" s="1460" customFormat="1" ht="25.15" customHeight="1">
      <c r="A18" s="1663"/>
      <c r="B18" s="1659">
        <v>921</v>
      </c>
      <c r="C18" s="1455" t="s">
        <v>888</v>
      </c>
      <c r="D18" s="1457">
        <v>0</v>
      </c>
      <c r="E18" s="1457">
        <v>0</v>
      </c>
      <c r="F18" s="1457">
        <v>0</v>
      </c>
      <c r="G18" s="1458">
        <v>64.56</v>
      </c>
      <c r="H18" s="1456">
        <v>4286.1099999999997</v>
      </c>
      <c r="I18" s="1456">
        <v>5367.31</v>
      </c>
      <c r="J18" s="1456">
        <v>3060.81</v>
      </c>
      <c r="K18" s="1457">
        <v>0</v>
      </c>
      <c r="L18" s="1457">
        <v>0</v>
      </c>
      <c r="M18" s="1457">
        <v>0</v>
      </c>
      <c r="N18" s="1457">
        <v>0</v>
      </c>
      <c r="O18" s="1457">
        <v>0</v>
      </c>
    </row>
    <row r="19" spans="1:15" s="1460" customFormat="1" ht="25.15" customHeight="1">
      <c r="A19" s="1663"/>
      <c r="B19" s="1664"/>
      <c r="C19" s="1455" t="s">
        <v>829</v>
      </c>
      <c r="D19" s="1456">
        <v>246528.98</v>
      </c>
      <c r="E19" s="1457">
        <v>0</v>
      </c>
      <c r="F19" s="1457">
        <v>0</v>
      </c>
      <c r="G19" s="1457">
        <v>0</v>
      </c>
      <c r="H19" s="1457">
        <v>0</v>
      </c>
      <c r="I19" s="1457">
        <v>0</v>
      </c>
      <c r="J19" s="1457">
        <v>0</v>
      </c>
      <c r="K19" s="1457">
        <v>0</v>
      </c>
      <c r="L19" s="1457">
        <v>0</v>
      </c>
      <c r="M19" s="1457">
        <v>0</v>
      </c>
      <c r="N19" s="1457">
        <v>0</v>
      </c>
      <c r="O19" s="1457">
        <v>0</v>
      </c>
    </row>
    <row r="20" spans="1:15" s="1460" customFormat="1" ht="25.15" customHeight="1">
      <c r="A20" s="1663"/>
      <c r="B20" s="1664"/>
      <c r="C20" s="1455" t="s">
        <v>830</v>
      </c>
      <c r="D20" s="1456">
        <v>18108.689999999999</v>
      </c>
      <c r="E20" s="1457">
        <v>0</v>
      </c>
      <c r="F20" s="1457">
        <v>0</v>
      </c>
      <c r="G20" s="1457">
        <v>0</v>
      </c>
      <c r="H20" s="1457">
        <v>0</v>
      </c>
      <c r="I20" s="1457">
        <v>0</v>
      </c>
      <c r="J20" s="1457">
        <v>0</v>
      </c>
      <c r="K20" s="1457">
        <v>0</v>
      </c>
      <c r="L20" s="1457">
        <v>0</v>
      </c>
      <c r="M20" s="1457">
        <v>0</v>
      </c>
      <c r="N20" s="1457">
        <v>0</v>
      </c>
      <c r="O20" s="1457">
        <v>0</v>
      </c>
    </row>
    <row r="21" spans="1:15" s="1460" customFormat="1" ht="25.15" customHeight="1">
      <c r="A21" s="1663"/>
      <c r="B21" s="1660"/>
      <c r="C21" s="1455" t="s">
        <v>800</v>
      </c>
      <c r="D21" s="1456">
        <v>34080328.619999997</v>
      </c>
      <c r="E21" s="1456">
        <v>425577.70999999996</v>
      </c>
      <c r="F21" s="1457">
        <v>0</v>
      </c>
      <c r="G21" s="1457">
        <v>0</v>
      </c>
      <c r="H21" s="1457">
        <v>0</v>
      </c>
      <c r="I21" s="1457">
        <v>0</v>
      </c>
      <c r="J21" s="1457">
        <v>0</v>
      </c>
      <c r="K21" s="1457">
        <v>0</v>
      </c>
      <c r="L21" s="1457">
        <v>0</v>
      </c>
      <c r="M21" s="1457">
        <v>0</v>
      </c>
      <c r="N21" s="1457">
        <v>0</v>
      </c>
      <c r="O21" s="1463">
        <v>87079.17</v>
      </c>
    </row>
    <row r="22" spans="1:15" s="1460" customFormat="1" ht="25.15" customHeight="1">
      <c r="A22" s="1657">
        <v>27</v>
      </c>
      <c r="B22" s="1452">
        <v>150</v>
      </c>
      <c r="C22" s="1455" t="s">
        <v>889</v>
      </c>
      <c r="D22" s="1457">
        <v>0</v>
      </c>
      <c r="E22" s="1457">
        <v>0</v>
      </c>
      <c r="F22" s="1457">
        <v>0</v>
      </c>
      <c r="G22" s="1457">
        <v>0</v>
      </c>
      <c r="H22" s="1463">
        <v>105591.69</v>
      </c>
      <c r="I22" s="1463">
        <v>181802.48</v>
      </c>
      <c r="J22" s="1463">
        <v>657291.61</v>
      </c>
      <c r="K22" s="1463">
        <v>181869.31</v>
      </c>
      <c r="L22" s="1463">
        <v>65404.05</v>
      </c>
      <c r="M22" s="1463">
        <v>2200.86</v>
      </c>
      <c r="N22" s="1463">
        <v>10265.18</v>
      </c>
      <c r="O22" s="1457">
        <v>0</v>
      </c>
    </row>
    <row r="23" spans="1:15" s="1460" customFormat="1" ht="25.15" customHeight="1">
      <c r="A23" s="1663"/>
      <c r="B23" s="1659">
        <v>750</v>
      </c>
      <c r="C23" s="1455" t="s">
        <v>889</v>
      </c>
      <c r="D23" s="1457">
        <v>0</v>
      </c>
      <c r="E23" s="1457">
        <v>0</v>
      </c>
      <c r="F23" s="1457">
        <v>0</v>
      </c>
      <c r="G23" s="1457">
        <v>0</v>
      </c>
      <c r="H23" s="1457">
        <v>0</v>
      </c>
      <c r="I23" s="1456">
        <v>4250</v>
      </c>
      <c r="J23" s="1463">
        <v>14339.83</v>
      </c>
      <c r="K23" s="1458">
        <v>291791.93</v>
      </c>
      <c r="L23" s="1458">
        <v>238383.49</v>
      </c>
      <c r="M23" s="1457">
        <v>0</v>
      </c>
      <c r="N23" s="1457">
        <v>0</v>
      </c>
      <c r="O23" s="1457">
        <v>0</v>
      </c>
    </row>
    <row r="24" spans="1:15" s="1460" customFormat="1" ht="25.15" customHeight="1">
      <c r="A24" s="1658"/>
      <c r="B24" s="1660"/>
      <c r="C24" s="1455" t="s">
        <v>804</v>
      </c>
      <c r="D24" s="1463">
        <v>29697688.069999997</v>
      </c>
      <c r="E24" s="1456">
        <v>3027267.88</v>
      </c>
      <c r="F24" s="1456">
        <v>211114311.91999999</v>
      </c>
      <c r="G24" s="1456">
        <v>181245.3</v>
      </c>
      <c r="H24" s="1463">
        <v>203770.55</v>
      </c>
      <c r="I24" s="1457">
        <v>0</v>
      </c>
      <c r="J24" s="1457">
        <v>0</v>
      </c>
      <c r="K24" s="1457">
        <v>0</v>
      </c>
      <c r="L24" s="1457">
        <v>0</v>
      </c>
      <c r="M24" s="1457">
        <v>0</v>
      </c>
      <c r="N24" s="1457">
        <v>0</v>
      </c>
      <c r="O24" s="1456">
        <v>7448.54</v>
      </c>
    </row>
    <row r="25" spans="1:15" s="1460" customFormat="1" ht="25.15" customHeight="1">
      <c r="A25" s="1657">
        <v>28</v>
      </c>
      <c r="B25" s="1659">
        <v>730</v>
      </c>
      <c r="C25" s="1455" t="s">
        <v>889</v>
      </c>
      <c r="D25" s="1457">
        <v>0</v>
      </c>
      <c r="E25" s="1457">
        <v>0</v>
      </c>
      <c r="F25" s="1457">
        <v>0</v>
      </c>
      <c r="G25" s="1457">
        <v>0</v>
      </c>
      <c r="H25" s="1463">
        <v>438651.93</v>
      </c>
      <c r="I25" s="1463">
        <v>1364854.61</v>
      </c>
      <c r="J25" s="1463">
        <v>816434.7</v>
      </c>
      <c r="K25" s="1463">
        <v>1140345.53</v>
      </c>
      <c r="L25" s="1463">
        <v>5412.23</v>
      </c>
      <c r="M25" s="1463">
        <v>60702.59</v>
      </c>
      <c r="N25" s="1457">
        <v>0</v>
      </c>
      <c r="O25" s="1457">
        <v>0</v>
      </c>
    </row>
    <row r="26" spans="1:15" s="1460" customFormat="1" ht="25.15" customHeight="1">
      <c r="A26" s="1663"/>
      <c r="B26" s="1664"/>
      <c r="C26" s="1455" t="s">
        <v>859</v>
      </c>
      <c r="D26" s="1457">
        <v>0</v>
      </c>
      <c r="E26" s="1457">
        <v>0</v>
      </c>
      <c r="F26" s="1457">
        <v>0</v>
      </c>
      <c r="G26" s="1457">
        <v>0</v>
      </c>
      <c r="H26" s="1458">
        <v>343.47</v>
      </c>
      <c r="I26" s="1458">
        <v>168.6</v>
      </c>
      <c r="J26" s="1457">
        <v>0</v>
      </c>
      <c r="K26" s="1457">
        <v>0</v>
      </c>
      <c r="L26" s="1457">
        <v>0</v>
      </c>
      <c r="M26" s="1457">
        <v>0</v>
      </c>
      <c r="N26" s="1457">
        <v>0</v>
      </c>
      <c r="O26" s="1457">
        <v>0</v>
      </c>
    </row>
    <row r="27" spans="1:15" s="1460" customFormat="1" ht="25.15" customHeight="1">
      <c r="A27" s="1663"/>
      <c r="B27" s="1664"/>
      <c r="C27" s="1455" t="s">
        <v>801</v>
      </c>
      <c r="D27" s="1456">
        <v>344075940.97999996</v>
      </c>
      <c r="E27" s="1456">
        <v>10312821.130000001</v>
      </c>
      <c r="F27" s="1463">
        <v>4208657.21</v>
      </c>
      <c r="G27" s="1463">
        <v>2170335.2000000002</v>
      </c>
      <c r="H27" s="1463">
        <v>6864877.5</v>
      </c>
      <c r="I27" s="1457">
        <v>0</v>
      </c>
      <c r="J27" s="1457">
        <v>0</v>
      </c>
      <c r="K27" s="1457">
        <v>0</v>
      </c>
      <c r="L27" s="1457">
        <v>0</v>
      </c>
      <c r="M27" s="1457">
        <v>0</v>
      </c>
      <c r="N27" s="1457">
        <v>0</v>
      </c>
      <c r="O27" s="1464">
        <v>551845.14</v>
      </c>
    </row>
    <row r="28" spans="1:15" s="1460" customFormat="1" ht="25.15" customHeight="1">
      <c r="A28" s="1663"/>
      <c r="B28" s="1664"/>
      <c r="C28" s="1455" t="s">
        <v>804</v>
      </c>
      <c r="D28" s="1456">
        <v>372427.49</v>
      </c>
      <c r="E28" s="1457">
        <v>0</v>
      </c>
      <c r="F28" s="1457">
        <v>0</v>
      </c>
      <c r="G28" s="1457">
        <v>0</v>
      </c>
      <c r="H28" s="1457">
        <v>0</v>
      </c>
      <c r="I28" s="1457">
        <v>0</v>
      </c>
      <c r="J28" s="1457">
        <v>0</v>
      </c>
      <c r="K28" s="1457">
        <v>0</v>
      </c>
      <c r="L28" s="1457">
        <v>0</v>
      </c>
      <c r="M28" s="1457">
        <v>0</v>
      </c>
      <c r="N28" s="1457">
        <v>0</v>
      </c>
      <c r="O28" s="1457">
        <v>0</v>
      </c>
    </row>
    <row r="29" spans="1:15" s="1460" customFormat="1" ht="25.15" customHeight="1">
      <c r="A29" s="1663"/>
      <c r="B29" s="1660"/>
      <c r="C29" s="1455" t="s">
        <v>803</v>
      </c>
      <c r="D29" s="1456">
        <v>11394527.75</v>
      </c>
      <c r="E29" s="1456">
        <v>5658784.46</v>
      </c>
      <c r="F29" s="1463">
        <v>267677.2</v>
      </c>
      <c r="G29" s="1463">
        <v>147155.75</v>
      </c>
      <c r="H29" s="1463">
        <v>22599.35</v>
      </c>
      <c r="I29" s="1457">
        <v>0</v>
      </c>
      <c r="J29" s="1457">
        <v>0</v>
      </c>
      <c r="K29" s="1457">
        <v>0</v>
      </c>
      <c r="L29" s="1457">
        <v>0</v>
      </c>
      <c r="M29" s="1457">
        <v>0</v>
      </c>
      <c r="N29" s="1457">
        <v>0</v>
      </c>
      <c r="O29" s="1464">
        <v>305717.88</v>
      </c>
    </row>
    <row r="30" spans="1:15" s="1460" customFormat="1" ht="25.15" customHeight="1">
      <c r="A30" s="1657">
        <v>30</v>
      </c>
      <c r="B30" s="1659">
        <v>801</v>
      </c>
      <c r="C30" s="1455" t="s">
        <v>890</v>
      </c>
      <c r="D30" s="1457">
        <v>0</v>
      </c>
      <c r="E30" s="1457">
        <v>0</v>
      </c>
      <c r="F30" s="1457">
        <v>0</v>
      </c>
      <c r="G30" s="1457">
        <v>0</v>
      </c>
      <c r="H30" s="1457">
        <v>0</v>
      </c>
      <c r="I30" s="1456">
        <v>72508.850000000006</v>
      </c>
      <c r="J30" s="1456">
        <v>158266.01</v>
      </c>
      <c r="K30" s="1457">
        <v>0</v>
      </c>
      <c r="L30" s="1464">
        <v>21453.8</v>
      </c>
      <c r="M30" s="1457">
        <v>0</v>
      </c>
      <c r="N30" s="1457">
        <v>0</v>
      </c>
      <c r="O30" s="1457">
        <v>0</v>
      </c>
    </row>
    <row r="31" spans="1:15" s="1460" customFormat="1" ht="25.15" customHeight="1">
      <c r="A31" s="1658"/>
      <c r="B31" s="1660"/>
      <c r="C31" s="1455" t="s">
        <v>803</v>
      </c>
      <c r="D31" s="1456">
        <v>2286322.81</v>
      </c>
      <c r="E31" s="1456">
        <v>731704.5</v>
      </c>
      <c r="F31" s="1456">
        <v>50562.37</v>
      </c>
      <c r="G31" s="1457">
        <v>0</v>
      </c>
      <c r="H31" s="1457">
        <v>0</v>
      </c>
      <c r="I31" s="1457">
        <v>0</v>
      </c>
      <c r="J31" s="1457">
        <v>0</v>
      </c>
      <c r="K31" s="1457">
        <v>0</v>
      </c>
      <c r="L31" s="1457">
        <v>0</v>
      </c>
      <c r="M31" s="1457">
        <v>0</v>
      </c>
      <c r="N31" s="1457">
        <v>0</v>
      </c>
      <c r="O31" s="1464">
        <v>10973.6</v>
      </c>
    </row>
    <row r="32" spans="1:15" s="1460" customFormat="1" ht="25.15" customHeight="1">
      <c r="A32" s="1657">
        <v>31</v>
      </c>
      <c r="B32" s="1452">
        <v>150</v>
      </c>
      <c r="C32" s="1455" t="s">
        <v>890</v>
      </c>
      <c r="D32" s="1457">
        <v>0</v>
      </c>
      <c r="E32" s="1457">
        <v>0</v>
      </c>
      <c r="F32" s="1457">
        <v>0</v>
      </c>
      <c r="G32" s="1457">
        <v>0</v>
      </c>
      <c r="H32" s="1457">
        <v>0</v>
      </c>
      <c r="I32" s="1457">
        <v>0</v>
      </c>
      <c r="J32" s="1456">
        <v>4920</v>
      </c>
      <c r="K32" s="1457">
        <v>0</v>
      </c>
      <c r="L32" s="1457">
        <v>0</v>
      </c>
      <c r="M32" s="1456">
        <v>4967.08</v>
      </c>
      <c r="N32" s="1456">
        <v>22636.38</v>
      </c>
      <c r="O32" s="1457">
        <v>0</v>
      </c>
    </row>
    <row r="33" spans="1:15" s="1460" customFormat="1" ht="25.15" customHeight="1">
      <c r="A33" s="1658"/>
      <c r="B33" s="1452">
        <v>853</v>
      </c>
      <c r="C33" s="1455" t="s">
        <v>803</v>
      </c>
      <c r="D33" s="1456">
        <v>13852528.700000001</v>
      </c>
      <c r="E33" s="1456">
        <v>4462449.18</v>
      </c>
      <c r="F33" s="1456">
        <v>157349.64000000001</v>
      </c>
      <c r="G33" s="1458">
        <v>119.47</v>
      </c>
      <c r="H33" s="1457">
        <v>0</v>
      </c>
      <c r="I33" s="1457">
        <v>0</v>
      </c>
      <c r="J33" s="1457">
        <v>0</v>
      </c>
      <c r="K33" s="1457">
        <v>0</v>
      </c>
      <c r="L33" s="1457">
        <v>0</v>
      </c>
      <c r="M33" s="1457">
        <v>0</v>
      </c>
      <c r="N33" s="1457">
        <v>0</v>
      </c>
      <c r="O33" s="1464">
        <v>2843.37</v>
      </c>
    </row>
    <row r="34" spans="1:15" s="1460" customFormat="1" ht="25.15" customHeight="1">
      <c r="A34" s="1657">
        <v>32</v>
      </c>
      <c r="B34" s="1659">
        <v>801</v>
      </c>
      <c r="C34" s="1455" t="s">
        <v>803</v>
      </c>
      <c r="D34" s="1456">
        <v>10278.64</v>
      </c>
      <c r="E34" s="1457">
        <v>0</v>
      </c>
      <c r="F34" s="1457">
        <v>0</v>
      </c>
      <c r="G34" s="1457">
        <v>0</v>
      </c>
      <c r="H34" s="1457">
        <v>0</v>
      </c>
      <c r="I34" s="1457">
        <v>0</v>
      </c>
      <c r="J34" s="1457">
        <v>0</v>
      </c>
      <c r="K34" s="1457">
        <v>0</v>
      </c>
      <c r="L34" s="1457">
        <v>0</v>
      </c>
      <c r="M34" s="1457">
        <v>0</v>
      </c>
      <c r="N34" s="1457">
        <v>0</v>
      </c>
      <c r="O34" s="1457">
        <v>0</v>
      </c>
    </row>
    <row r="35" spans="1:15" s="1460" customFormat="1" ht="25.15" customHeight="1">
      <c r="A35" s="1663"/>
      <c r="B35" s="1664"/>
      <c r="C35" s="1455" t="s">
        <v>809</v>
      </c>
      <c r="D35" s="1457">
        <v>0</v>
      </c>
      <c r="E35" s="1456">
        <v>2836.8</v>
      </c>
      <c r="F35" s="1457">
        <v>0</v>
      </c>
      <c r="G35" s="1457">
        <v>0</v>
      </c>
      <c r="H35" s="1457">
        <v>0</v>
      </c>
      <c r="I35" s="1457">
        <v>0</v>
      </c>
      <c r="J35" s="1457">
        <v>0</v>
      </c>
      <c r="K35" s="1457">
        <v>0</v>
      </c>
      <c r="L35" s="1457">
        <v>0</v>
      </c>
      <c r="M35" s="1457">
        <v>0</v>
      </c>
      <c r="N35" s="1457">
        <v>0</v>
      </c>
      <c r="O35" s="1457">
        <v>0</v>
      </c>
    </row>
    <row r="36" spans="1:15" s="1460" customFormat="1" ht="25.15" customHeight="1">
      <c r="A36" s="1658"/>
      <c r="B36" s="1660"/>
      <c r="C36" s="1455" t="s">
        <v>819</v>
      </c>
      <c r="D36" s="1456">
        <v>4699.26</v>
      </c>
      <c r="E36" s="1457">
        <v>0</v>
      </c>
      <c r="F36" s="1457">
        <v>0</v>
      </c>
      <c r="G36" s="1457">
        <v>0</v>
      </c>
      <c r="H36" s="1457">
        <v>0</v>
      </c>
      <c r="I36" s="1457">
        <v>0</v>
      </c>
      <c r="J36" s="1457">
        <v>0</v>
      </c>
      <c r="K36" s="1457">
        <v>0</v>
      </c>
      <c r="L36" s="1457">
        <v>0</v>
      </c>
      <c r="M36" s="1457">
        <v>0</v>
      </c>
      <c r="N36" s="1457">
        <v>0</v>
      </c>
      <c r="O36" s="1457">
        <v>0</v>
      </c>
    </row>
    <row r="37" spans="1:15" s="1460" customFormat="1" ht="25.15" customHeight="1">
      <c r="A37" s="1657">
        <v>34</v>
      </c>
      <c r="B37" s="1659">
        <v>150</v>
      </c>
      <c r="C37" s="1455" t="s">
        <v>889</v>
      </c>
      <c r="D37" s="1457">
        <v>0</v>
      </c>
      <c r="E37" s="1457">
        <v>0</v>
      </c>
      <c r="F37" s="1457">
        <v>0</v>
      </c>
      <c r="G37" s="1457">
        <v>0</v>
      </c>
      <c r="H37" s="1456">
        <v>1228497.17</v>
      </c>
      <c r="I37" s="1456">
        <v>4791047.95</v>
      </c>
      <c r="J37" s="1463">
        <v>473057.32</v>
      </c>
      <c r="K37" s="1463">
        <v>1235799.8</v>
      </c>
      <c r="L37" s="1463">
        <v>28224.9</v>
      </c>
      <c r="M37" s="1463">
        <v>241770.88</v>
      </c>
      <c r="N37" s="1463">
        <v>135148.29999999999</v>
      </c>
      <c r="O37" s="1457">
        <v>0</v>
      </c>
    </row>
    <row r="38" spans="1:15" s="1460" customFormat="1" ht="25.15" customHeight="1">
      <c r="A38" s="1663"/>
      <c r="B38" s="1664"/>
      <c r="C38" s="1455" t="s">
        <v>801</v>
      </c>
      <c r="D38" s="1456">
        <v>39723209.200000003</v>
      </c>
      <c r="E38" s="1456">
        <v>7894733.4100000001</v>
      </c>
      <c r="F38" s="1456">
        <v>1214015.3900000001</v>
      </c>
      <c r="G38" s="1456">
        <v>500715.99</v>
      </c>
      <c r="H38" s="1457">
        <v>0</v>
      </c>
      <c r="I38" s="1457">
        <v>0</v>
      </c>
      <c r="J38" s="1457">
        <v>0</v>
      </c>
      <c r="K38" s="1457">
        <v>0</v>
      </c>
      <c r="L38" s="1457">
        <v>0</v>
      </c>
      <c r="M38" s="1457">
        <v>0</v>
      </c>
      <c r="N38" s="1457">
        <v>0</v>
      </c>
      <c r="O38" s="1457">
        <v>0</v>
      </c>
    </row>
    <row r="39" spans="1:15" s="1460" customFormat="1" ht="25.15" customHeight="1">
      <c r="A39" s="1663"/>
      <c r="B39" s="1664"/>
      <c r="C39" s="1455" t="s">
        <v>802</v>
      </c>
      <c r="D39" s="1456">
        <v>3292277.65</v>
      </c>
      <c r="E39" s="1456">
        <v>1932923.68</v>
      </c>
      <c r="F39" s="1465">
        <v>180385.09</v>
      </c>
      <c r="G39" s="1465">
        <v>708825.72</v>
      </c>
      <c r="H39" s="1457">
        <v>0</v>
      </c>
      <c r="I39" s="1457">
        <v>0</v>
      </c>
      <c r="J39" s="1457">
        <v>0</v>
      </c>
      <c r="K39" s="1457">
        <v>0</v>
      </c>
      <c r="L39" s="1457">
        <v>0</v>
      </c>
      <c r="M39" s="1457">
        <v>0</v>
      </c>
      <c r="N39" s="1457">
        <v>0</v>
      </c>
      <c r="O39" s="1457">
        <v>0</v>
      </c>
    </row>
    <row r="40" spans="1:15" s="1460" customFormat="1" ht="25.15" customHeight="1">
      <c r="A40" s="1663"/>
      <c r="B40" s="1664"/>
      <c r="C40" s="1455" t="s">
        <v>826</v>
      </c>
      <c r="D40" s="1457">
        <v>0</v>
      </c>
      <c r="E40" s="1457">
        <v>0</v>
      </c>
      <c r="F40" s="1457">
        <v>0</v>
      </c>
      <c r="G40" s="1457">
        <v>0</v>
      </c>
      <c r="H40" s="1463">
        <v>9113.75</v>
      </c>
      <c r="I40" s="1458">
        <v>82.01</v>
      </c>
      <c r="J40" s="1457">
        <v>0</v>
      </c>
      <c r="K40" s="1457">
        <v>0</v>
      </c>
      <c r="L40" s="1457">
        <v>0</v>
      </c>
      <c r="M40" s="1457">
        <v>0</v>
      </c>
      <c r="N40" s="1457">
        <v>0</v>
      </c>
      <c r="O40" s="1457">
        <v>0</v>
      </c>
    </row>
    <row r="41" spans="1:15" s="1460" customFormat="1" ht="25.15" customHeight="1">
      <c r="A41" s="1663"/>
      <c r="B41" s="1660"/>
      <c r="C41" s="1455" t="s">
        <v>803</v>
      </c>
      <c r="D41" s="1465">
        <v>638398.94999999995</v>
      </c>
      <c r="E41" s="1456">
        <v>46509.21</v>
      </c>
      <c r="F41" s="1457">
        <v>0</v>
      </c>
      <c r="G41" s="1456">
        <v>4489.51</v>
      </c>
      <c r="H41" s="1457">
        <v>0</v>
      </c>
      <c r="I41" s="1457">
        <v>0</v>
      </c>
      <c r="J41" s="1457">
        <v>0</v>
      </c>
      <c r="K41" s="1457">
        <v>0</v>
      </c>
      <c r="L41" s="1457">
        <v>0</v>
      </c>
      <c r="M41" s="1457">
        <v>0</v>
      </c>
      <c r="N41" s="1457">
        <v>0</v>
      </c>
      <c r="O41" s="1457">
        <v>0</v>
      </c>
    </row>
    <row r="42" spans="1:15" s="1460" customFormat="1" ht="25.15" customHeight="1">
      <c r="A42" s="1663"/>
      <c r="B42" s="1466">
        <v>730</v>
      </c>
      <c r="C42" s="1455" t="s">
        <v>803</v>
      </c>
      <c r="D42" s="1457">
        <v>0</v>
      </c>
      <c r="E42" s="1456">
        <v>2518.21</v>
      </c>
      <c r="F42" s="1457">
        <v>0</v>
      </c>
      <c r="G42" s="1457">
        <v>0</v>
      </c>
      <c r="H42" s="1457">
        <v>0</v>
      </c>
      <c r="I42" s="1457">
        <v>0</v>
      </c>
      <c r="J42" s="1457">
        <v>0</v>
      </c>
      <c r="K42" s="1457">
        <v>0</v>
      </c>
      <c r="L42" s="1457">
        <v>0</v>
      </c>
      <c r="M42" s="1457">
        <v>0</v>
      </c>
      <c r="N42" s="1457">
        <v>0</v>
      </c>
      <c r="O42" s="1457">
        <v>0</v>
      </c>
    </row>
    <row r="43" spans="1:15" s="1460" customFormat="1" ht="25.15" customHeight="1">
      <c r="A43" s="1663"/>
      <c r="B43" s="1659">
        <v>750</v>
      </c>
      <c r="C43" s="1455" t="s">
        <v>829</v>
      </c>
      <c r="D43" s="1463">
        <v>251983.98</v>
      </c>
      <c r="E43" s="1463">
        <v>84150</v>
      </c>
      <c r="F43" s="1457">
        <v>0</v>
      </c>
      <c r="G43" s="1457">
        <v>0</v>
      </c>
      <c r="H43" s="1457">
        <v>0</v>
      </c>
      <c r="I43" s="1457">
        <v>0</v>
      </c>
      <c r="J43" s="1457">
        <v>0</v>
      </c>
      <c r="K43" s="1457">
        <v>0</v>
      </c>
      <c r="L43" s="1457">
        <v>0</v>
      </c>
      <c r="M43" s="1457">
        <v>0</v>
      </c>
      <c r="N43" s="1457">
        <v>0</v>
      </c>
      <c r="O43" s="1457">
        <v>0</v>
      </c>
    </row>
    <row r="44" spans="1:15" s="1460" customFormat="1" ht="25.15" customHeight="1">
      <c r="A44" s="1663"/>
      <c r="B44" s="1664"/>
      <c r="C44" s="1455" t="s">
        <v>830</v>
      </c>
      <c r="D44" s="1463">
        <v>18029.650000000001</v>
      </c>
      <c r="E44" s="1457">
        <v>0</v>
      </c>
      <c r="F44" s="1457">
        <v>0</v>
      </c>
      <c r="G44" s="1457">
        <v>0</v>
      </c>
      <c r="H44" s="1457">
        <v>0</v>
      </c>
      <c r="I44" s="1457">
        <v>0</v>
      </c>
      <c r="J44" s="1457">
        <v>0</v>
      </c>
      <c r="K44" s="1457">
        <v>0</v>
      </c>
      <c r="L44" s="1457">
        <v>0</v>
      </c>
      <c r="M44" s="1457">
        <v>0</v>
      </c>
      <c r="N44" s="1457">
        <v>0</v>
      </c>
      <c r="O44" s="1457">
        <v>0</v>
      </c>
    </row>
    <row r="45" spans="1:15" s="1460" customFormat="1" ht="25.15" customHeight="1">
      <c r="A45" s="1663"/>
      <c r="B45" s="1660"/>
      <c r="C45" s="1455" t="s">
        <v>803</v>
      </c>
      <c r="D45" s="1456">
        <v>257107.11</v>
      </c>
      <c r="E45" s="1456">
        <v>374041.98</v>
      </c>
      <c r="F45" s="1456">
        <v>152891.94</v>
      </c>
      <c r="G45" s="1465">
        <v>0.13</v>
      </c>
      <c r="H45" s="1457">
        <v>0</v>
      </c>
      <c r="I45" s="1457">
        <v>0</v>
      </c>
      <c r="J45" s="1457">
        <v>0</v>
      </c>
      <c r="K45" s="1457">
        <v>0</v>
      </c>
      <c r="L45" s="1457">
        <v>0</v>
      </c>
      <c r="M45" s="1457">
        <v>0</v>
      </c>
      <c r="N45" s="1457">
        <v>0</v>
      </c>
      <c r="O45" s="1463">
        <v>9848.92</v>
      </c>
    </row>
    <row r="46" spans="1:15" s="1460" customFormat="1" ht="25.15" customHeight="1">
      <c r="A46" s="1663">
        <v>34</v>
      </c>
      <c r="B46" s="1659">
        <v>758</v>
      </c>
      <c r="C46" s="1455" t="s">
        <v>890</v>
      </c>
      <c r="D46" s="1457">
        <v>0</v>
      </c>
      <c r="E46" s="1457">
        <v>0</v>
      </c>
      <c r="F46" s="1457">
        <v>0</v>
      </c>
      <c r="G46" s="1457">
        <v>0</v>
      </c>
      <c r="H46" s="1457">
        <v>0</v>
      </c>
      <c r="I46" s="1463">
        <v>27645.33</v>
      </c>
      <c r="J46" s="1463">
        <v>193668.43</v>
      </c>
      <c r="K46" s="1463">
        <v>113804.75</v>
      </c>
      <c r="L46" s="1463">
        <v>196718.4</v>
      </c>
      <c r="M46" s="1463">
        <v>93301.06</v>
      </c>
      <c r="N46" s="1463">
        <v>23655.87</v>
      </c>
      <c r="O46" s="1463">
        <v>64328.49</v>
      </c>
    </row>
    <row r="47" spans="1:15" s="1460" customFormat="1" ht="25.15" customHeight="1">
      <c r="A47" s="1663"/>
      <c r="B47" s="1664"/>
      <c r="C47" s="1455" t="s">
        <v>891</v>
      </c>
      <c r="D47" s="1457">
        <v>0</v>
      </c>
      <c r="E47" s="1457">
        <v>0</v>
      </c>
      <c r="F47" s="1457">
        <v>0</v>
      </c>
      <c r="G47" s="1457">
        <v>0</v>
      </c>
      <c r="H47" s="1457">
        <v>0</v>
      </c>
      <c r="I47" s="1463">
        <v>61054.31</v>
      </c>
      <c r="J47" s="1463">
        <v>399915.35</v>
      </c>
      <c r="K47" s="1463">
        <v>4049.4</v>
      </c>
      <c r="L47" s="1457">
        <v>0</v>
      </c>
      <c r="M47" s="1463">
        <v>99333.119999999995</v>
      </c>
      <c r="N47" s="1463">
        <v>6571.2</v>
      </c>
      <c r="O47" s="1457">
        <v>0</v>
      </c>
    </row>
    <row r="48" spans="1:15" s="1460" customFormat="1" ht="25.15" customHeight="1">
      <c r="A48" s="1663"/>
      <c r="B48" s="1664"/>
      <c r="C48" s="1455" t="s">
        <v>892</v>
      </c>
      <c r="D48" s="1456">
        <v>11360063.739999998</v>
      </c>
      <c r="E48" s="1456">
        <v>3297478.13</v>
      </c>
      <c r="F48" s="1456">
        <v>1899509.5599999998</v>
      </c>
      <c r="G48" s="1456">
        <v>64870.18</v>
      </c>
      <c r="H48" s="1457">
        <v>0</v>
      </c>
      <c r="I48" s="1457">
        <v>0</v>
      </c>
      <c r="J48" s="1457">
        <v>0</v>
      </c>
      <c r="K48" s="1457">
        <v>0</v>
      </c>
      <c r="L48" s="1457">
        <v>0</v>
      </c>
      <c r="M48" s="1457">
        <v>0</v>
      </c>
      <c r="N48" s="1457">
        <v>0</v>
      </c>
      <c r="O48" s="1458">
        <v>101.07000000000001</v>
      </c>
    </row>
    <row r="49" spans="1:15" s="1460" customFormat="1" ht="25.15" customHeight="1">
      <c r="A49" s="1663"/>
      <c r="B49" s="1664"/>
      <c r="C49" s="1455" t="s">
        <v>893</v>
      </c>
      <c r="D49" s="1457">
        <v>0</v>
      </c>
      <c r="E49" s="1457">
        <v>0</v>
      </c>
      <c r="F49" s="1457">
        <v>0</v>
      </c>
      <c r="G49" s="1457">
        <v>0</v>
      </c>
      <c r="H49" s="1457">
        <v>0</v>
      </c>
      <c r="I49" s="1463">
        <v>3413.06</v>
      </c>
      <c r="J49" s="1463">
        <v>6055.06</v>
      </c>
      <c r="K49" s="1457">
        <v>0</v>
      </c>
      <c r="L49" s="1457">
        <v>0</v>
      </c>
      <c r="M49" s="1463">
        <v>632.57000000000005</v>
      </c>
      <c r="N49" s="1457">
        <v>0</v>
      </c>
      <c r="O49" s="1457">
        <v>0</v>
      </c>
    </row>
    <row r="50" spans="1:15" s="1460" customFormat="1" ht="25.15" customHeight="1">
      <c r="A50" s="1663"/>
      <c r="B50" s="1664"/>
      <c r="C50" s="1455" t="s">
        <v>894</v>
      </c>
      <c r="D50" s="1456">
        <v>38012200.920000002</v>
      </c>
      <c r="E50" s="1456">
        <v>1987529.39</v>
      </c>
      <c r="F50" s="1456">
        <v>236557.34999999998</v>
      </c>
      <c r="G50" s="1456">
        <v>16570.039999999997</v>
      </c>
      <c r="H50" s="1457">
        <v>0</v>
      </c>
      <c r="I50" s="1457">
        <v>0</v>
      </c>
      <c r="J50" s="1457">
        <v>0</v>
      </c>
      <c r="K50" s="1457">
        <v>0</v>
      </c>
      <c r="L50" s="1457">
        <v>0</v>
      </c>
      <c r="M50" s="1457">
        <v>0</v>
      </c>
      <c r="N50" s="1457">
        <v>0</v>
      </c>
      <c r="O50" s="1457">
        <v>0</v>
      </c>
    </row>
    <row r="51" spans="1:15" s="1460" customFormat="1" ht="25.15" customHeight="1">
      <c r="A51" s="1663"/>
      <c r="B51" s="1664"/>
      <c r="C51" s="1455" t="s">
        <v>895</v>
      </c>
      <c r="D51" s="1457">
        <v>0</v>
      </c>
      <c r="E51" s="1457">
        <v>0</v>
      </c>
      <c r="F51" s="1457">
        <v>0</v>
      </c>
      <c r="G51" s="1457">
        <v>0</v>
      </c>
      <c r="H51" s="1457">
        <v>0</v>
      </c>
      <c r="I51" s="1456">
        <v>28419.759999999998</v>
      </c>
      <c r="J51" s="1463">
        <v>213452.33</v>
      </c>
      <c r="K51" s="1463">
        <v>38586.97</v>
      </c>
      <c r="L51" s="1463">
        <v>14313.67</v>
      </c>
      <c r="M51" s="1457">
        <v>0</v>
      </c>
      <c r="N51" s="1457">
        <v>0</v>
      </c>
      <c r="O51" s="1457">
        <v>0</v>
      </c>
    </row>
    <row r="52" spans="1:15" s="1460" customFormat="1" ht="25.15" customHeight="1">
      <c r="A52" s="1663"/>
      <c r="B52" s="1664"/>
      <c r="C52" s="1455" t="s">
        <v>896</v>
      </c>
      <c r="D52" s="1456">
        <v>31274891.940000001</v>
      </c>
      <c r="E52" s="1456">
        <v>3477931.1799999997</v>
      </c>
      <c r="F52" s="1456">
        <v>1429075.91</v>
      </c>
      <c r="G52" s="1456">
        <v>88289.77</v>
      </c>
      <c r="H52" s="1456">
        <v>1550.3</v>
      </c>
      <c r="I52" s="1457">
        <v>0</v>
      </c>
      <c r="J52" s="1457">
        <v>0</v>
      </c>
      <c r="K52" s="1457">
        <v>0</v>
      </c>
      <c r="L52" s="1457">
        <v>0</v>
      </c>
      <c r="M52" s="1457">
        <v>0</v>
      </c>
      <c r="N52" s="1457">
        <v>0</v>
      </c>
      <c r="O52" s="1463">
        <v>49874.71</v>
      </c>
    </row>
    <row r="53" spans="1:15" s="1460" customFormat="1" ht="25.15" customHeight="1">
      <c r="A53" s="1663"/>
      <c r="B53" s="1664"/>
      <c r="C53" s="1455" t="s">
        <v>897</v>
      </c>
      <c r="D53" s="1457">
        <v>0</v>
      </c>
      <c r="E53" s="1457">
        <v>0</v>
      </c>
      <c r="F53" s="1457">
        <v>0</v>
      </c>
      <c r="G53" s="1457">
        <v>0</v>
      </c>
      <c r="H53" s="1457">
        <v>0</v>
      </c>
      <c r="I53" s="1457">
        <v>0</v>
      </c>
      <c r="J53" s="1457">
        <v>0</v>
      </c>
      <c r="K53" s="1457">
        <v>0</v>
      </c>
      <c r="L53" s="1457">
        <v>0</v>
      </c>
      <c r="M53" s="1457">
        <v>0</v>
      </c>
      <c r="N53" s="1463">
        <v>228268.11</v>
      </c>
      <c r="O53" s="1457">
        <v>0</v>
      </c>
    </row>
    <row r="54" spans="1:15" s="1460" customFormat="1" ht="25.15" customHeight="1">
      <c r="A54" s="1663"/>
      <c r="B54" s="1664"/>
      <c r="C54" s="1455" t="s">
        <v>855</v>
      </c>
      <c r="D54" s="1456">
        <v>13849271.35</v>
      </c>
      <c r="E54" s="1456">
        <v>366909.48</v>
      </c>
      <c r="F54" s="1456">
        <v>182020.51</v>
      </c>
      <c r="G54" s="1456">
        <v>367879.92</v>
      </c>
      <c r="H54" s="1456">
        <v>27750.03</v>
      </c>
      <c r="I54" s="1457">
        <v>0</v>
      </c>
      <c r="J54" s="1457">
        <v>0</v>
      </c>
      <c r="K54" s="1457">
        <v>0</v>
      </c>
      <c r="L54" s="1457">
        <v>0</v>
      </c>
      <c r="M54" s="1457">
        <v>0</v>
      </c>
      <c r="N54" s="1457">
        <v>0</v>
      </c>
      <c r="O54" s="1457">
        <v>0</v>
      </c>
    </row>
    <row r="55" spans="1:15" s="1460" customFormat="1" ht="28.5" customHeight="1">
      <c r="A55" s="1663"/>
      <c r="B55" s="1664"/>
      <c r="C55" s="1455" t="s">
        <v>857</v>
      </c>
      <c r="D55" s="1457">
        <v>0</v>
      </c>
      <c r="E55" s="1457">
        <v>0</v>
      </c>
      <c r="F55" s="1457">
        <v>0</v>
      </c>
      <c r="G55" s="1457">
        <v>0</v>
      </c>
      <c r="H55" s="1456">
        <v>2091</v>
      </c>
      <c r="I55" s="1457">
        <v>0</v>
      </c>
      <c r="J55" s="1458">
        <v>16.14</v>
      </c>
      <c r="K55" s="1458">
        <v>23.82</v>
      </c>
      <c r="L55" s="1463">
        <v>7301840.21</v>
      </c>
      <c r="M55" s="1457">
        <v>0</v>
      </c>
      <c r="N55" s="1463">
        <v>432518.02</v>
      </c>
      <c r="O55" s="1457">
        <v>0</v>
      </c>
    </row>
    <row r="56" spans="1:15" s="1460" customFormat="1" ht="25.15" customHeight="1">
      <c r="A56" s="1663"/>
      <c r="B56" s="1664"/>
      <c r="C56" s="1455" t="s">
        <v>809</v>
      </c>
      <c r="D56" s="1456">
        <v>44432190.32</v>
      </c>
      <c r="E56" s="1456">
        <v>4052696.43</v>
      </c>
      <c r="F56" s="1465">
        <v>1356003.78</v>
      </c>
      <c r="G56" s="1456">
        <v>49744.85</v>
      </c>
      <c r="H56" s="1456">
        <v>2956255.78</v>
      </c>
      <c r="I56" s="1457">
        <v>0</v>
      </c>
      <c r="J56" s="1457">
        <v>0</v>
      </c>
      <c r="K56" s="1457">
        <v>0</v>
      </c>
      <c r="L56" s="1457">
        <v>0</v>
      </c>
      <c r="M56" s="1457">
        <v>0</v>
      </c>
      <c r="N56" s="1457">
        <v>0</v>
      </c>
      <c r="O56" s="1463">
        <v>122533.81</v>
      </c>
    </row>
    <row r="57" spans="1:15" s="1460" customFormat="1" ht="25.15" customHeight="1">
      <c r="A57" s="1663"/>
      <c r="B57" s="1664"/>
      <c r="C57" s="1455" t="s">
        <v>898</v>
      </c>
      <c r="D57" s="1457">
        <v>0</v>
      </c>
      <c r="E57" s="1457">
        <v>0</v>
      </c>
      <c r="F57" s="1457">
        <v>0</v>
      </c>
      <c r="G57" s="1457">
        <v>0</v>
      </c>
      <c r="H57" s="1457">
        <v>0</v>
      </c>
      <c r="I57" s="1457">
        <v>0</v>
      </c>
      <c r="J57" s="1457">
        <v>0</v>
      </c>
      <c r="K57" s="1463">
        <v>1417.56</v>
      </c>
      <c r="L57" s="1458">
        <v>0.4</v>
      </c>
      <c r="M57" s="1463">
        <v>4007.98</v>
      </c>
      <c r="N57" s="1457">
        <v>0</v>
      </c>
      <c r="O57" s="1457">
        <v>0</v>
      </c>
    </row>
    <row r="58" spans="1:15" s="1460" customFormat="1" ht="25.15" customHeight="1">
      <c r="A58" s="1663"/>
      <c r="B58" s="1664"/>
      <c r="C58" s="1455" t="s">
        <v>810</v>
      </c>
      <c r="D58" s="1456">
        <v>44330064.719999999</v>
      </c>
      <c r="E58" s="1456">
        <v>2622377.41</v>
      </c>
      <c r="F58" s="1456">
        <v>671576.8</v>
      </c>
      <c r="G58" s="1456">
        <v>390238.34</v>
      </c>
      <c r="H58" s="1456">
        <v>113257.48</v>
      </c>
      <c r="I58" s="1457">
        <v>0</v>
      </c>
      <c r="J58" s="1457">
        <v>0</v>
      </c>
      <c r="K58" s="1457">
        <v>0</v>
      </c>
      <c r="L58" s="1457">
        <v>0</v>
      </c>
      <c r="M58" s="1457">
        <v>0</v>
      </c>
      <c r="N58" s="1457">
        <v>0</v>
      </c>
      <c r="O58" s="1463">
        <v>681580.31</v>
      </c>
    </row>
    <row r="59" spans="1:15" s="1460" customFormat="1" ht="25.15" customHeight="1">
      <c r="A59" s="1663"/>
      <c r="B59" s="1664"/>
      <c r="C59" s="1455" t="s">
        <v>899</v>
      </c>
      <c r="D59" s="1457">
        <v>0</v>
      </c>
      <c r="E59" s="1457">
        <v>0</v>
      </c>
      <c r="F59" s="1457">
        <v>0</v>
      </c>
      <c r="G59" s="1457">
        <v>0</v>
      </c>
      <c r="H59" s="1456">
        <v>16716.240000000002</v>
      </c>
      <c r="I59" s="1457">
        <v>0</v>
      </c>
      <c r="J59" s="1458">
        <v>27.96</v>
      </c>
      <c r="K59" s="1463">
        <v>182872.98</v>
      </c>
      <c r="L59" s="1463">
        <v>377857.09</v>
      </c>
      <c r="M59" s="1463">
        <v>4207.54</v>
      </c>
      <c r="N59" s="1457">
        <v>0</v>
      </c>
      <c r="O59" s="1457">
        <v>0</v>
      </c>
    </row>
    <row r="60" spans="1:15" s="1460" customFormat="1" ht="25.15" customHeight="1">
      <c r="A60" s="1663"/>
      <c r="B60" s="1664"/>
      <c r="C60" s="1455" t="s">
        <v>900</v>
      </c>
      <c r="D60" s="1456">
        <v>15798533.960000001</v>
      </c>
      <c r="E60" s="1456">
        <v>4214432.34</v>
      </c>
      <c r="F60" s="1456">
        <v>6937133.3199999994</v>
      </c>
      <c r="G60" s="1456">
        <v>480407.71</v>
      </c>
      <c r="H60" s="1456">
        <v>36106.399999999994</v>
      </c>
      <c r="I60" s="1457">
        <v>0</v>
      </c>
      <c r="J60" s="1457">
        <v>0</v>
      </c>
      <c r="K60" s="1457">
        <v>0</v>
      </c>
      <c r="L60" s="1457">
        <v>0</v>
      </c>
      <c r="M60" s="1457">
        <v>0</v>
      </c>
      <c r="N60" s="1457">
        <v>0</v>
      </c>
      <c r="O60" s="1463">
        <v>39563.15</v>
      </c>
    </row>
    <row r="61" spans="1:15" s="1460" customFormat="1" ht="25.15" customHeight="1">
      <c r="A61" s="1663"/>
      <c r="B61" s="1664"/>
      <c r="C61" s="1455" t="s">
        <v>812</v>
      </c>
      <c r="D61" s="1456">
        <v>8387054.5399999991</v>
      </c>
      <c r="E61" s="1456">
        <v>1391876.56</v>
      </c>
      <c r="F61" s="1456">
        <v>224810.34999999998</v>
      </c>
      <c r="G61" s="1456">
        <v>3762.0199999999995</v>
      </c>
      <c r="H61" s="1456">
        <v>211655.97</v>
      </c>
      <c r="I61" s="1457">
        <v>0</v>
      </c>
      <c r="J61" s="1457">
        <v>0</v>
      </c>
      <c r="K61" s="1457">
        <v>0</v>
      </c>
      <c r="L61" s="1457">
        <v>0</v>
      </c>
      <c r="M61" s="1457">
        <v>0</v>
      </c>
      <c r="N61" s="1457">
        <v>0</v>
      </c>
      <c r="O61" s="1457">
        <v>0</v>
      </c>
    </row>
    <row r="62" spans="1:15" s="1460" customFormat="1" ht="25.15" customHeight="1">
      <c r="A62" s="1663"/>
      <c r="B62" s="1664"/>
      <c r="C62" s="1455" t="s">
        <v>901</v>
      </c>
      <c r="D62" s="1457">
        <v>0</v>
      </c>
      <c r="E62" s="1457">
        <v>0</v>
      </c>
      <c r="F62" s="1457">
        <v>0</v>
      </c>
      <c r="G62" s="1457">
        <v>0</v>
      </c>
      <c r="H62" s="1457">
        <v>0</v>
      </c>
      <c r="I62" s="1457">
        <v>0</v>
      </c>
      <c r="J62" s="1457">
        <v>0</v>
      </c>
      <c r="K62" s="1463">
        <v>64642.5</v>
      </c>
      <c r="L62" s="1463">
        <v>756519.24</v>
      </c>
      <c r="M62" s="1463">
        <v>1873914.67</v>
      </c>
      <c r="N62" s="1463">
        <v>502863.35999999999</v>
      </c>
      <c r="O62" s="1457">
        <v>0</v>
      </c>
    </row>
    <row r="63" spans="1:15" s="1460" customFormat="1" ht="25.15" customHeight="1">
      <c r="A63" s="1663"/>
      <c r="B63" s="1664"/>
      <c r="C63" s="1455" t="s">
        <v>813</v>
      </c>
      <c r="D63" s="1456">
        <v>18845337.649999999</v>
      </c>
      <c r="E63" s="1456">
        <v>1221961.29</v>
      </c>
      <c r="F63" s="1456">
        <v>251367.03</v>
      </c>
      <c r="G63" s="1457">
        <v>0</v>
      </c>
      <c r="H63" s="1457">
        <v>0</v>
      </c>
      <c r="I63" s="1457">
        <v>0</v>
      </c>
      <c r="J63" s="1457">
        <v>0</v>
      </c>
      <c r="K63" s="1457">
        <v>0</v>
      </c>
      <c r="L63" s="1457">
        <v>0</v>
      </c>
      <c r="M63" s="1457">
        <v>0</v>
      </c>
      <c r="N63" s="1457">
        <v>0</v>
      </c>
      <c r="O63" s="1457">
        <v>0</v>
      </c>
    </row>
    <row r="64" spans="1:15" s="1460" customFormat="1" ht="25.15" customHeight="1">
      <c r="A64" s="1663"/>
      <c r="B64" s="1664"/>
      <c r="C64" s="1455" t="s">
        <v>902</v>
      </c>
      <c r="D64" s="1457">
        <v>0</v>
      </c>
      <c r="E64" s="1457">
        <v>0</v>
      </c>
      <c r="F64" s="1457">
        <v>0</v>
      </c>
      <c r="G64" s="1457">
        <v>0</v>
      </c>
      <c r="H64" s="1456">
        <v>28176.31</v>
      </c>
      <c r="I64" s="1456">
        <v>69843.09</v>
      </c>
      <c r="J64" s="1463">
        <v>27578.29</v>
      </c>
      <c r="K64" s="1463">
        <v>95658.7</v>
      </c>
      <c r="L64" s="1456">
        <v>87782.17</v>
      </c>
      <c r="M64" s="1457">
        <v>0</v>
      </c>
      <c r="N64" s="1457">
        <v>0</v>
      </c>
      <c r="O64" s="1457">
        <v>0</v>
      </c>
    </row>
    <row r="65" spans="1:15" s="1460" customFormat="1" ht="25.15" customHeight="1">
      <c r="A65" s="1663"/>
      <c r="B65" s="1664"/>
      <c r="C65" s="1455" t="s">
        <v>814</v>
      </c>
      <c r="D65" s="1456">
        <v>4769297.4400000004</v>
      </c>
      <c r="E65" s="1456">
        <v>558777.84</v>
      </c>
      <c r="F65" s="1456">
        <v>330239.75</v>
      </c>
      <c r="G65" s="1456">
        <v>573.34</v>
      </c>
      <c r="H65" s="1457">
        <v>0</v>
      </c>
      <c r="I65" s="1457">
        <v>0</v>
      </c>
      <c r="J65" s="1457">
        <v>0</v>
      </c>
      <c r="K65" s="1457">
        <v>0</v>
      </c>
      <c r="L65" s="1457">
        <v>0</v>
      </c>
      <c r="M65" s="1457">
        <v>0</v>
      </c>
      <c r="N65" s="1457">
        <v>0</v>
      </c>
      <c r="O65" s="1457">
        <v>0</v>
      </c>
    </row>
    <row r="66" spans="1:15" s="1460" customFormat="1" ht="25.15" customHeight="1">
      <c r="A66" s="1663"/>
      <c r="B66" s="1664"/>
      <c r="C66" s="1455" t="s">
        <v>903</v>
      </c>
      <c r="D66" s="1457">
        <v>0</v>
      </c>
      <c r="E66" s="1457">
        <v>0</v>
      </c>
      <c r="F66" s="1457">
        <v>0</v>
      </c>
      <c r="G66" s="1457">
        <v>0</v>
      </c>
      <c r="H66" s="1457">
        <v>0</v>
      </c>
      <c r="I66" s="1457">
        <v>0</v>
      </c>
      <c r="J66" s="1456">
        <v>44504.49</v>
      </c>
      <c r="K66" s="1457">
        <v>0</v>
      </c>
      <c r="L66" s="1457">
        <v>0</v>
      </c>
      <c r="M66" s="1456">
        <v>14115.81</v>
      </c>
      <c r="N66" s="1456">
        <v>2245.4699999999998</v>
      </c>
      <c r="O66" s="1457">
        <v>0</v>
      </c>
    </row>
    <row r="67" spans="1:15" s="1460" customFormat="1" ht="25.15" customHeight="1">
      <c r="A67" s="1663"/>
      <c r="B67" s="1664"/>
      <c r="C67" s="1455" t="s">
        <v>904</v>
      </c>
      <c r="D67" s="1456">
        <v>27590440.48</v>
      </c>
      <c r="E67" s="1456">
        <v>4984689.2300000004</v>
      </c>
      <c r="F67" s="1456">
        <v>3710013.26</v>
      </c>
      <c r="G67" s="1456">
        <v>533454.54</v>
      </c>
      <c r="H67" s="1456">
        <v>4202.37</v>
      </c>
      <c r="I67" s="1457">
        <v>0</v>
      </c>
      <c r="J67" s="1457">
        <v>0</v>
      </c>
      <c r="K67" s="1457">
        <v>0</v>
      </c>
      <c r="L67" s="1457">
        <v>0</v>
      </c>
      <c r="M67" s="1457">
        <v>0</v>
      </c>
      <c r="N67" s="1457">
        <v>0</v>
      </c>
      <c r="O67" s="1457">
        <v>0</v>
      </c>
    </row>
    <row r="68" spans="1:15" s="1460" customFormat="1" ht="25.15" customHeight="1">
      <c r="A68" s="1663"/>
      <c r="B68" s="1664"/>
      <c r="C68" s="1455" t="s">
        <v>905</v>
      </c>
      <c r="D68" s="1457">
        <v>0</v>
      </c>
      <c r="E68" s="1457">
        <v>0</v>
      </c>
      <c r="F68" s="1457">
        <v>0</v>
      </c>
      <c r="G68" s="1457">
        <v>0</v>
      </c>
      <c r="H68" s="1456">
        <v>3657.09</v>
      </c>
      <c r="I68" s="1456">
        <v>49142.93</v>
      </c>
      <c r="J68" s="1457">
        <v>0</v>
      </c>
      <c r="K68" s="1463">
        <v>13414.48</v>
      </c>
      <c r="L68" s="1463">
        <v>154302.91</v>
      </c>
      <c r="M68" s="1463">
        <v>45873.7</v>
      </c>
      <c r="N68" s="1463">
        <v>44288.13</v>
      </c>
      <c r="O68" s="1457">
        <v>0</v>
      </c>
    </row>
    <row r="69" spans="1:15" s="1460" customFormat="1" ht="25.15" customHeight="1">
      <c r="A69" s="1663"/>
      <c r="B69" s="1664"/>
      <c r="C69" s="1455" t="s">
        <v>906</v>
      </c>
      <c r="D69" s="1456">
        <v>23159175.300000001</v>
      </c>
      <c r="E69" s="1456">
        <v>2563626.88</v>
      </c>
      <c r="F69" s="1456">
        <v>4070473.3000000003</v>
      </c>
      <c r="G69" s="1456">
        <v>1141162.08</v>
      </c>
      <c r="H69" s="1456">
        <v>7182.01</v>
      </c>
      <c r="I69" s="1457">
        <v>0</v>
      </c>
      <c r="J69" s="1457">
        <v>0</v>
      </c>
      <c r="K69" s="1457">
        <v>0</v>
      </c>
      <c r="L69" s="1457">
        <v>0</v>
      </c>
      <c r="M69" s="1457">
        <v>0</v>
      </c>
      <c r="N69" s="1457">
        <v>0</v>
      </c>
      <c r="O69" s="1457">
        <v>0</v>
      </c>
    </row>
    <row r="70" spans="1:15" s="1460" customFormat="1" ht="25.15" customHeight="1">
      <c r="A70" s="1663"/>
      <c r="B70" s="1664"/>
      <c r="C70" s="1455" t="s">
        <v>907</v>
      </c>
      <c r="D70" s="1457">
        <v>0</v>
      </c>
      <c r="E70" s="1457">
        <v>0</v>
      </c>
      <c r="F70" s="1457">
        <v>0</v>
      </c>
      <c r="G70" s="1457">
        <v>0</v>
      </c>
      <c r="H70" s="1457">
        <v>0</v>
      </c>
      <c r="I70" s="1456">
        <v>66713.919999999998</v>
      </c>
      <c r="J70" s="1456">
        <v>3328.71</v>
      </c>
      <c r="K70" s="1457">
        <v>0</v>
      </c>
      <c r="L70" s="1457">
        <v>0</v>
      </c>
      <c r="M70" s="1463">
        <v>80776.990000000005</v>
      </c>
      <c r="N70" s="1457">
        <v>0</v>
      </c>
      <c r="O70" s="1457">
        <v>0</v>
      </c>
    </row>
    <row r="71" spans="1:15" s="1460" customFormat="1" ht="25.15" customHeight="1">
      <c r="A71" s="1663"/>
      <c r="B71" s="1664"/>
      <c r="C71" s="1455" t="s">
        <v>908</v>
      </c>
      <c r="D71" s="1456">
        <v>8521789.2899999991</v>
      </c>
      <c r="E71" s="1456">
        <v>1750855.7200000002</v>
      </c>
      <c r="F71" s="1456">
        <v>127049.91</v>
      </c>
      <c r="G71" s="1457">
        <v>0</v>
      </c>
      <c r="H71" s="1457">
        <v>0</v>
      </c>
      <c r="I71" s="1457">
        <v>0</v>
      </c>
      <c r="J71" s="1457">
        <v>0</v>
      </c>
      <c r="K71" s="1457">
        <v>0</v>
      </c>
      <c r="L71" s="1457">
        <v>0</v>
      </c>
      <c r="M71" s="1457">
        <v>0</v>
      </c>
      <c r="N71" s="1457">
        <v>0</v>
      </c>
      <c r="O71" s="1457">
        <v>0</v>
      </c>
    </row>
    <row r="72" spans="1:15" s="1460" customFormat="1" ht="25.15" customHeight="1">
      <c r="A72" s="1663"/>
      <c r="B72" s="1664"/>
      <c r="C72" s="1455" t="s">
        <v>909</v>
      </c>
      <c r="D72" s="1457">
        <v>0</v>
      </c>
      <c r="E72" s="1457">
        <v>0</v>
      </c>
      <c r="F72" s="1457">
        <v>0</v>
      </c>
      <c r="G72" s="1457">
        <v>0</v>
      </c>
      <c r="H72" s="1457">
        <v>0</v>
      </c>
      <c r="I72" s="1463">
        <v>561.09</v>
      </c>
      <c r="J72" s="1463">
        <v>31285.11</v>
      </c>
      <c r="K72" s="1463">
        <v>379152.92</v>
      </c>
      <c r="L72" s="1463">
        <v>11156.84</v>
      </c>
      <c r="M72" s="1463">
        <v>214611.05</v>
      </c>
      <c r="N72" s="1457">
        <v>0</v>
      </c>
      <c r="O72" s="1457">
        <v>0</v>
      </c>
    </row>
    <row r="73" spans="1:15" s="1460" customFormat="1" ht="25.15" customHeight="1">
      <c r="A73" s="1663"/>
      <c r="B73" s="1664"/>
      <c r="C73" s="1455" t="s">
        <v>910</v>
      </c>
      <c r="D73" s="1456">
        <v>7059012.5</v>
      </c>
      <c r="E73" s="1456">
        <v>2734633.5</v>
      </c>
      <c r="F73" s="1456">
        <v>369340.35</v>
      </c>
      <c r="G73" s="1465">
        <v>208220.35</v>
      </c>
      <c r="H73" s="1457">
        <v>0</v>
      </c>
      <c r="I73" s="1457">
        <v>0</v>
      </c>
      <c r="J73" s="1457">
        <v>0</v>
      </c>
      <c r="K73" s="1457">
        <v>0</v>
      </c>
      <c r="L73" s="1457">
        <v>0</v>
      </c>
      <c r="M73" s="1457">
        <v>0</v>
      </c>
      <c r="N73" s="1457">
        <v>0</v>
      </c>
      <c r="O73" s="1456">
        <v>33576.14</v>
      </c>
    </row>
    <row r="74" spans="1:15" s="1460" customFormat="1" ht="25.15" customHeight="1">
      <c r="A74" s="1663"/>
      <c r="B74" s="1664"/>
      <c r="C74" s="1455" t="s">
        <v>819</v>
      </c>
      <c r="D74" s="1456">
        <v>9173699.2599999998</v>
      </c>
      <c r="E74" s="1456">
        <v>3553050.66</v>
      </c>
      <c r="F74" s="1456">
        <v>1074655.4700000002</v>
      </c>
      <c r="G74" s="1456">
        <v>630941.77</v>
      </c>
      <c r="H74" s="1463">
        <v>13788.36</v>
      </c>
      <c r="I74" s="1457">
        <v>0</v>
      </c>
      <c r="J74" s="1457">
        <v>0</v>
      </c>
      <c r="K74" s="1457">
        <v>0</v>
      </c>
      <c r="L74" s="1457">
        <v>0</v>
      </c>
      <c r="M74" s="1457">
        <v>0</v>
      </c>
      <c r="N74" s="1457">
        <v>0</v>
      </c>
      <c r="O74" s="1457">
        <v>0</v>
      </c>
    </row>
    <row r="75" spans="1:15" s="1460" customFormat="1" ht="25.15" customHeight="1">
      <c r="A75" s="1663"/>
      <c r="B75" s="1664"/>
      <c r="C75" s="1455" t="s">
        <v>911</v>
      </c>
      <c r="D75" s="1457">
        <v>0</v>
      </c>
      <c r="E75" s="1457">
        <v>0</v>
      </c>
      <c r="F75" s="1457">
        <v>0</v>
      </c>
      <c r="G75" s="1457">
        <v>0</v>
      </c>
      <c r="H75" s="1465">
        <v>250.14</v>
      </c>
      <c r="I75" s="1463">
        <v>2707.58</v>
      </c>
      <c r="J75" s="1457">
        <v>0</v>
      </c>
      <c r="K75" s="1457">
        <v>0</v>
      </c>
      <c r="L75" s="1457">
        <v>0</v>
      </c>
      <c r="M75" s="1457">
        <v>0</v>
      </c>
      <c r="N75" s="1457">
        <v>0</v>
      </c>
      <c r="O75" s="1457">
        <v>0</v>
      </c>
    </row>
    <row r="76" spans="1:15" s="1460" customFormat="1" ht="25.15" customHeight="1">
      <c r="A76" s="1663"/>
      <c r="B76" s="1660"/>
      <c r="C76" s="1455" t="s">
        <v>912</v>
      </c>
      <c r="D76" s="1456">
        <v>27964938.809999999</v>
      </c>
      <c r="E76" s="1456">
        <v>1227057.8599999999</v>
      </c>
      <c r="F76" s="1456">
        <v>849323.67999999993</v>
      </c>
      <c r="G76" s="1456">
        <v>298162.18</v>
      </c>
      <c r="H76" s="1457">
        <v>0</v>
      </c>
      <c r="I76" s="1457">
        <v>0</v>
      </c>
      <c r="J76" s="1457">
        <v>0</v>
      </c>
      <c r="K76" s="1457">
        <v>0</v>
      </c>
      <c r="L76" s="1457">
        <v>0</v>
      </c>
      <c r="M76" s="1457">
        <v>0</v>
      </c>
      <c r="N76" s="1457">
        <v>0</v>
      </c>
      <c r="O76" s="1456">
        <v>42637.82</v>
      </c>
    </row>
    <row r="77" spans="1:15" s="1460" customFormat="1" ht="25.15" customHeight="1">
      <c r="A77" s="1663"/>
      <c r="B77" s="1452">
        <v>801</v>
      </c>
      <c r="C77" s="1455" t="s">
        <v>803</v>
      </c>
      <c r="D77" s="1456">
        <v>983094.36</v>
      </c>
      <c r="E77" s="1456">
        <v>898486.5</v>
      </c>
      <c r="F77" s="1456">
        <v>1773550.14</v>
      </c>
      <c r="G77" s="1456">
        <v>24790.080000000002</v>
      </c>
      <c r="H77" s="1457">
        <v>0</v>
      </c>
      <c r="I77" s="1457">
        <v>0</v>
      </c>
      <c r="J77" s="1457">
        <v>0</v>
      </c>
      <c r="K77" s="1457">
        <v>0</v>
      </c>
      <c r="L77" s="1457">
        <v>0</v>
      </c>
      <c r="M77" s="1457">
        <v>0</v>
      </c>
      <c r="N77" s="1457">
        <v>0</v>
      </c>
      <c r="O77" s="1456">
        <v>13996.42</v>
      </c>
    </row>
    <row r="78" spans="1:15" s="1460" customFormat="1" ht="25.15" customHeight="1">
      <c r="A78" s="1663"/>
      <c r="B78" s="1452">
        <v>851</v>
      </c>
      <c r="C78" s="1455" t="s">
        <v>803</v>
      </c>
      <c r="D78" s="1456">
        <v>2310729.5699999998</v>
      </c>
      <c r="E78" s="1456">
        <v>22825.51</v>
      </c>
      <c r="F78" s="1456">
        <v>1950.64</v>
      </c>
      <c r="G78" s="1457">
        <v>0</v>
      </c>
      <c r="H78" s="1457">
        <v>0</v>
      </c>
      <c r="I78" s="1457">
        <v>0</v>
      </c>
      <c r="J78" s="1457">
        <v>0</v>
      </c>
      <c r="K78" s="1457">
        <v>0</v>
      </c>
      <c r="L78" s="1457">
        <v>0</v>
      </c>
      <c r="M78" s="1457">
        <v>0</v>
      </c>
      <c r="N78" s="1457">
        <v>0</v>
      </c>
      <c r="O78" s="1457">
        <v>0</v>
      </c>
    </row>
    <row r="79" spans="1:15" s="1460" customFormat="1" ht="25.15" customHeight="1">
      <c r="A79" s="1663"/>
      <c r="B79" s="1452">
        <v>852</v>
      </c>
      <c r="C79" s="1455" t="s">
        <v>803</v>
      </c>
      <c r="D79" s="1456">
        <v>1794.44</v>
      </c>
      <c r="E79" s="1465">
        <v>485.06</v>
      </c>
      <c r="F79" s="1457">
        <v>0</v>
      </c>
      <c r="G79" s="1457">
        <v>0</v>
      </c>
      <c r="H79" s="1457">
        <v>0</v>
      </c>
      <c r="I79" s="1457">
        <v>0</v>
      </c>
      <c r="J79" s="1457">
        <v>0</v>
      </c>
      <c r="K79" s="1457">
        <v>0</v>
      </c>
      <c r="L79" s="1457">
        <v>0</v>
      </c>
      <c r="M79" s="1457">
        <v>0</v>
      </c>
      <c r="N79" s="1457">
        <v>0</v>
      </c>
      <c r="O79" s="1456">
        <v>18044.050000000003</v>
      </c>
    </row>
    <row r="80" spans="1:15" s="1460" customFormat="1" ht="25.15" customHeight="1">
      <c r="A80" s="1658"/>
      <c r="B80" s="1452">
        <v>853</v>
      </c>
      <c r="C80" s="1455" t="s">
        <v>803</v>
      </c>
      <c r="D80" s="1456">
        <v>3953547.8400000003</v>
      </c>
      <c r="E80" s="1456">
        <v>948690.90999999992</v>
      </c>
      <c r="F80" s="1456">
        <v>306473.02</v>
      </c>
      <c r="G80" s="1456">
        <v>119751.95999999999</v>
      </c>
      <c r="H80" s="1456">
        <v>28312.15</v>
      </c>
      <c r="I80" s="1457">
        <v>0</v>
      </c>
      <c r="J80" s="1457">
        <v>0</v>
      </c>
      <c r="K80" s="1457">
        <v>0</v>
      </c>
      <c r="L80" s="1457">
        <v>0</v>
      </c>
      <c r="M80" s="1457">
        <v>0</v>
      </c>
      <c r="N80" s="1457">
        <v>0</v>
      </c>
      <c r="O80" s="1456">
        <v>508.78000000000003</v>
      </c>
    </row>
    <row r="81" spans="1:15" s="1460" customFormat="1" ht="25.15" customHeight="1">
      <c r="A81" s="1459">
        <v>37</v>
      </c>
      <c r="B81" s="1452">
        <v>755</v>
      </c>
      <c r="C81" s="1455" t="s">
        <v>803</v>
      </c>
      <c r="D81" s="1456">
        <v>778738.56</v>
      </c>
      <c r="E81" s="1456">
        <v>10094.879999999999</v>
      </c>
      <c r="F81" s="1457">
        <v>0</v>
      </c>
      <c r="G81" s="1457">
        <v>0</v>
      </c>
      <c r="H81" s="1457">
        <v>0</v>
      </c>
      <c r="I81" s="1457">
        <v>0</v>
      </c>
      <c r="J81" s="1457">
        <v>0</v>
      </c>
      <c r="K81" s="1457">
        <v>0</v>
      </c>
      <c r="L81" s="1457">
        <v>0</v>
      </c>
      <c r="M81" s="1457">
        <v>0</v>
      </c>
      <c r="N81" s="1457">
        <v>0</v>
      </c>
      <c r="O81" s="1457">
        <v>0</v>
      </c>
    </row>
    <row r="82" spans="1:15" s="1460" customFormat="1" ht="25.15" customHeight="1">
      <c r="A82" s="1663">
        <v>39</v>
      </c>
      <c r="B82" s="1659">
        <v>600</v>
      </c>
      <c r="C82" s="1467" t="s">
        <v>822</v>
      </c>
      <c r="D82" s="1457">
        <v>0</v>
      </c>
      <c r="E82" s="1457">
        <v>0</v>
      </c>
      <c r="F82" s="1456">
        <v>1822.87</v>
      </c>
      <c r="G82" s="1457">
        <v>0</v>
      </c>
      <c r="H82" s="1457">
        <v>0</v>
      </c>
      <c r="I82" s="1457">
        <v>0</v>
      </c>
      <c r="J82" s="1457">
        <v>0</v>
      </c>
      <c r="K82" s="1457">
        <v>0</v>
      </c>
      <c r="L82" s="1457">
        <v>0</v>
      </c>
      <c r="M82" s="1457">
        <v>0</v>
      </c>
      <c r="N82" s="1457">
        <v>0</v>
      </c>
      <c r="O82" s="1457">
        <v>0</v>
      </c>
    </row>
    <row r="83" spans="1:15" s="1460" customFormat="1" ht="25.15" customHeight="1">
      <c r="A83" s="1663"/>
      <c r="B83" s="1664"/>
      <c r="C83" s="1468" t="s">
        <v>800</v>
      </c>
      <c r="D83" s="1456">
        <v>136936092.76999998</v>
      </c>
      <c r="E83" s="1456">
        <v>574472.69999999995</v>
      </c>
      <c r="F83" s="1456">
        <v>4856506.6500000004</v>
      </c>
      <c r="G83" s="1457">
        <v>0</v>
      </c>
      <c r="H83" s="1457">
        <v>0</v>
      </c>
      <c r="I83" s="1457">
        <v>0</v>
      </c>
      <c r="J83" s="1457">
        <v>0</v>
      </c>
      <c r="K83" s="1457">
        <v>0</v>
      </c>
      <c r="L83" s="1457">
        <v>0</v>
      </c>
      <c r="M83" s="1457">
        <v>0</v>
      </c>
      <c r="N83" s="1457">
        <v>0</v>
      </c>
      <c r="O83" s="1457">
        <v>0</v>
      </c>
    </row>
    <row r="84" spans="1:15" s="1460" customFormat="1" ht="25.15" customHeight="1">
      <c r="A84" s="1658"/>
      <c r="B84" s="1660"/>
      <c r="C84" s="1455" t="s">
        <v>802</v>
      </c>
      <c r="D84" s="1456">
        <v>13520927.24</v>
      </c>
      <c r="E84" s="1457">
        <v>0</v>
      </c>
      <c r="F84" s="1457">
        <v>0</v>
      </c>
      <c r="G84" s="1457">
        <v>0</v>
      </c>
      <c r="H84" s="1457">
        <v>0</v>
      </c>
      <c r="I84" s="1457">
        <v>0</v>
      </c>
      <c r="J84" s="1457">
        <v>0</v>
      </c>
      <c r="K84" s="1457">
        <v>0</v>
      </c>
      <c r="L84" s="1457">
        <v>0</v>
      </c>
      <c r="M84" s="1457">
        <v>0</v>
      </c>
      <c r="N84" s="1457">
        <v>0</v>
      </c>
      <c r="O84" s="1457">
        <v>0</v>
      </c>
    </row>
    <row r="85" spans="1:15" s="1460" customFormat="1" ht="25.15" customHeight="1">
      <c r="A85" s="1657">
        <v>41</v>
      </c>
      <c r="B85" s="1452">
        <v>801</v>
      </c>
      <c r="C85" s="1455" t="s">
        <v>803</v>
      </c>
      <c r="D85" s="1456">
        <v>938.86</v>
      </c>
      <c r="E85" s="1457">
        <v>0</v>
      </c>
      <c r="F85" s="1457">
        <v>0</v>
      </c>
      <c r="G85" s="1457">
        <v>0</v>
      </c>
      <c r="H85" s="1457">
        <v>0</v>
      </c>
      <c r="I85" s="1457">
        <v>0</v>
      </c>
      <c r="J85" s="1457">
        <v>0</v>
      </c>
      <c r="K85" s="1457">
        <v>0</v>
      </c>
      <c r="L85" s="1457">
        <v>0</v>
      </c>
      <c r="M85" s="1457">
        <v>0</v>
      </c>
      <c r="N85" s="1457">
        <v>0</v>
      </c>
      <c r="O85" s="1457">
        <v>0</v>
      </c>
    </row>
    <row r="86" spans="1:15" s="1460" customFormat="1" ht="25.15" customHeight="1">
      <c r="A86" s="1663"/>
      <c r="B86" s="1659">
        <v>900</v>
      </c>
      <c r="C86" s="1455" t="s">
        <v>800</v>
      </c>
      <c r="D86" s="1456">
        <v>5816.75</v>
      </c>
      <c r="E86" s="1456">
        <v>1007976.48</v>
      </c>
      <c r="F86" s="1456">
        <v>40570.93</v>
      </c>
      <c r="G86" s="1457">
        <v>0</v>
      </c>
      <c r="H86" s="1457">
        <v>0</v>
      </c>
      <c r="I86" s="1457">
        <v>0</v>
      </c>
      <c r="J86" s="1457">
        <v>0</v>
      </c>
      <c r="K86" s="1457">
        <v>0</v>
      </c>
      <c r="L86" s="1457">
        <v>0</v>
      </c>
      <c r="M86" s="1457">
        <v>0</v>
      </c>
      <c r="N86" s="1457">
        <v>0</v>
      </c>
      <c r="O86" s="1457">
        <v>0</v>
      </c>
    </row>
    <row r="87" spans="1:15" s="1460" customFormat="1" ht="25.15" customHeight="1">
      <c r="A87" s="1663"/>
      <c r="B87" s="1660"/>
      <c r="C87" s="1455" t="s">
        <v>859</v>
      </c>
      <c r="D87" s="1457">
        <v>0</v>
      </c>
      <c r="E87" s="1457">
        <v>0</v>
      </c>
      <c r="F87" s="1457">
        <v>0</v>
      </c>
      <c r="G87" s="1457">
        <v>0</v>
      </c>
      <c r="H87" s="1457">
        <v>0</v>
      </c>
      <c r="I87" s="1457">
        <v>0</v>
      </c>
      <c r="J87" s="1457">
        <v>0</v>
      </c>
      <c r="K87" s="1457">
        <v>0</v>
      </c>
      <c r="L87" s="1457">
        <v>0</v>
      </c>
      <c r="M87" s="1457">
        <v>0</v>
      </c>
      <c r="N87" s="1457">
        <v>0</v>
      </c>
      <c r="O87" s="1456">
        <v>36315</v>
      </c>
    </row>
    <row r="88" spans="1:15" s="1460" customFormat="1" ht="25.15" customHeight="1">
      <c r="A88" s="1459">
        <v>44</v>
      </c>
      <c r="B88" s="1469" t="s">
        <v>350</v>
      </c>
      <c r="C88" s="1455" t="s">
        <v>913</v>
      </c>
      <c r="D88" s="1456">
        <v>40020.11</v>
      </c>
      <c r="E88" s="1456">
        <v>19151.03</v>
      </c>
      <c r="F88" s="1457">
        <v>0</v>
      </c>
      <c r="G88" s="1457">
        <v>0</v>
      </c>
      <c r="H88" s="1457">
        <v>0</v>
      </c>
      <c r="I88" s="1457">
        <v>0</v>
      </c>
      <c r="J88" s="1457">
        <v>0</v>
      </c>
      <c r="K88" s="1457">
        <v>0</v>
      </c>
      <c r="L88" s="1457">
        <v>0</v>
      </c>
      <c r="M88" s="1457">
        <v>0</v>
      </c>
      <c r="N88" s="1457">
        <v>0</v>
      </c>
      <c r="O88" s="1457">
        <v>0</v>
      </c>
    </row>
    <row r="89" spans="1:15" s="1460" customFormat="1" ht="25.15" customHeight="1">
      <c r="A89" s="1657">
        <v>46</v>
      </c>
      <c r="B89" s="1461">
        <v>750</v>
      </c>
      <c r="C89" s="1455" t="s">
        <v>803</v>
      </c>
      <c r="D89" s="1465">
        <v>150.16999999999999</v>
      </c>
      <c r="E89" s="1457">
        <v>0</v>
      </c>
      <c r="F89" s="1457">
        <v>0</v>
      </c>
      <c r="G89" s="1457">
        <v>0</v>
      </c>
      <c r="H89" s="1457">
        <v>0</v>
      </c>
      <c r="I89" s="1457">
        <v>0</v>
      </c>
      <c r="J89" s="1457">
        <v>0</v>
      </c>
      <c r="K89" s="1457">
        <v>0</v>
      </c>
      <c r="L89" s="1457">
        <v>0</v>
      </c>
      <c r="M89" s="1457">
        <v>0</v>
      </c>
      <c r="N89" s="1457">
        <v>0</v>
      </c>
      <c r="O89" s="1457">
        <v>0</v>
      </c>
    </row>
    <row r="90" spans="1:15" s="1460" customFormat="1" ht="25.15" customHeight="1">
      <c r="A90" s="1663"/>
      <c r="B90" s="1659">
        <v>851</v>
      </c>
      <c r="C90" s="1455" t="s">
        <v>800</v>
      </c>
      <c r="D90" s="1456">
        <v>13364649.92</v>
      </c>
      <c r="E90" s="1463">
        <v>5215.2</v>
      </c>
      <c r="F90" s="1457">
        <v>0</v>
      </c>
      <c r="G90" s="1457">
        <v>0</v>
      </c>
      <c r="H90" s="1457">
        <v>0</v>
      </c>
      <c r="I90" s="1457">
        <v>0</v>
      </c>
      <c r="J90" s="1457">
        <v>0</v>
      </c>
      <c r="K90" s="1457">
        <v>0</v>
      </c>
      <c r="L90" s="1457">
        <v>0</v>
      </c>
      <c r="M90" s="1457">
        <v>0</v>
      </c>
      <c r="N90" s="1457">
        <v>0</v>
      </c>
      <c r="O90" s="1457">
        <v>0</v>
      </c>
    </row>
    <row r="91" spans="1:15" s="1460" customFormat="1" ht="25.15" customHeight="1">
      <c r="A91" s="1663"/>
      <c r="B91" s="1664"/>
      <c r="C91" s="1455" t="s">
        <v>859</v>
      </c>
      <c r="D91" s="1457">
        <v>0</v>
      </c>
      <c r="E91" s="1457">
        <v>0</v>
      </c>
      <c r="F91" s="1457">
        <v>0</v>
      </c>
      <c r="G91" s="1457">
        <v>0</v>
      </c>
      <c r="H91" s="1457">
        <v>0</v>
      </c>
      <c r="I91" s="1457">
        <v>0</v>
      </c>
      <c r="J91" s="1457">
        <v>0</v>
      </c>
      <c r="K91" s="1457">
        <v>0</v>
      </c>
      <c r="L91" s="1457">
        <v>0</v>
      </c>
      <c r="M91" s="1457">
        <v>0</v>
      </c>
      <c r="N91" s="1456">
        <v>477407.04</v>
      </c>
      <c r="O91" s="1457">
        <v>0</v>
      </c>
    </row>
    <row r="92" spans="1:15" s="1460" customFormat="1" ht="25.15" customHeight="1">
      <c r="A92" s="1658"/>
      <c r="B92" s="1660"/>
      <c r="C92" s="1455" t="s">
        <v>803</v>
      </c>
      <c r="D92" s="1456">
        <v>14500210.390000001</v>
      </c>
      <c r="E92" s="1456">
        <v>1167827.44</v>
      </c>
      <c r="F92" s="1463">
        <v>704414.86</v>
      </c>
      <c r="G92" s="1463">
        <v>719022.71</v>
      </c>
      <c r="H92" s="1463">
        <v>1733.38</v>
      </c>
      <c r="I92" s="1457">
        <v>0</v>
      </c>
      <c r="J92" s="1457">
        <v>0</v>
      </c>
      <c r="K92" s="1457">
        <v>0</v>
      </c>
      <c r="L92" s="1457">
        <v>0</v>
      </c>
      <c r="M92" s="1457">
        <v>0</v>
      </c>
      <c r="N92" s="1457">
        <v>0</v>
      </c>
      <c r="O92" s="1457">
        <v>0</v>
      </c>
    </row>
    <row r="93" spans="1:15" s="1460" customFormat="1" ht="25.15" customHeight="1">
      <c r="A93" s="1657">
        <v>47</v>
      </c>
      <c r="B93" s="1466">
        <v>150</v>
      </c>
      <c r="C93" s="1455" t="s">
        <v>800</v>
      </c>
      <c r="D93" s="1456">
        <v>52347.77</v>
      </c>
      <c r="E93" s="1457">
        <v>0</v>
      </c>
      <c r="F93" s="1456">
        <v>3746.58</v>
      </c>
      <c r="G93" s="1456">
        <v>9954.58</v>
      </c>
      <c r="H93" s="1456">
        <v>24685.49</v>
      </c>
      <c r="I93" s="1457">
        <v>0</v>
      </c>
      <c r="J93" s="1457">
        <v>0</v>
      </c>
      <c r="K93" s="1457">
        <v>0</v>
      </c>
      <c r="L93" s="1457">
        <v>0</v>
      </c>
      <c r="M93" s="1457">
        <v>0</v>
      </c>
      <c r="N93" s="1457">
        <v>0</v>
      </c>
      <c r="O93" s="1457">
        <v>0</v>
      </c>
    </row>
    <row r="94" spans="1:15" s="1460" customFormat="1" ht="25.15" customHeight="1">
      <c r="A94" s="1658"/>
      <c r="B94" s="1452">
        <v>900</v>
      </c>
      <c r="C94" s="1455" t="s">
        <v>800</v>
      </c>
      <c r="D94" s="1456">
        <v>31266231.449999999</v>
      </c>
      <c r="E94" s="1456">
        <v>711194.76</v>
      </c>
      <c r="F94" s="1456">
        <v>629151.65</v>
      </c>
      <c r="G94" s="1456">
        <v>1653.34</v>
      </c>
      <c r="H94" s="1457">
        <v>0</v>
      </c>
      <c r="I94" s="1457">
        <v>0</v>
      </c>
      <c r="J94" s="1457">
        <v>0</v>
      </c>
      <c r="K94" s="1457">
        <v>0</v>
      </c>
      <c r="L94" s="1457">
        <v>0</v>
      </c>
      <c r="M94" s="1457">
        <v>0</v>
      </c>
      <c r="N94" s="1457">
        <v>0</v>
      </c>
      <c r="O94" s="1457">
        <v>0</v>
      </c>
    </row>
    <row r="95" spans="1:15" s="1460" customFormat="1" ht="25.15" customHeight="1">
      <c r="A95" s="1657">
        <v>51</v>
      </c>
      <c r="B95" s="1469" t="s">
        <v>352</v>
      </c>
      <c r="C95" s="1455" t="s">
        <v>800</v>
      </c>
      <c r="D95" s="1456">
        <v>5649608.3499999996</v>
      </c>
      <c r="E95" s="1456">
        <v>1402.5</v>
      </c>
      <c r="F95" s="1457">
        <v>0</v>
      </c>
      <c r="G95" s="1457">
        <v>0</v>
      </c>
      <c r="H95" s="1457">
        <v>0</v>
      </c>
      <c r="I95" s="1457">
        <v>0</v>
      </c>
      <c r="J95" s="1457">
        <v>0</v>
      </c>
      <c r="K95" s="1457">
        <v>0</v>
      </c>
      <c r="L95" s="1457">
        <v>0</v>
      </c>
      <c r="M95" s="1457">
        <v>0</v>
      </c>
      <c r="N95" s="1457">
        <v>0</v>
      </c>
      <c r="O95" s="1457">
        <v>0</v>
      </c>
    </row>
    <row r="96" spans="1:15" s="1460" customFormat="1" ht="25.15" customHeight="1">
      <c r="A96" s="1663"/>
      <c r="B96" s="1665" t="s">
        <v>413</v>
      </c>
      <c r="C96" s="1455" t="s">
        <v>829</v>
      </c>
      <c r="D96" s="1456">
        <v>147591.06</v>
      </c>
      <c r="E96" s="1457">
        <v>0</v>
      </c>
      <c r="F96" s="1457">
        <v>0</v>
      </c>
      <c r="G96" s="1457">
        <v>0</v>
      </c>
      <c r="H96" s="1457">
        <v>0</v>
      </c>
      <c r="I96" s="1457">
        <v>0</v>
      </c>
      <c r="J96" s="1457">
        <v>0</v>
      </c>
      <c r="K96" s="1457">
        <v>0</v>
      </c>
      <c r="L96" s="1457">
        <v>0</v>
      </c>
      <c r="M96" s="1457">
        <v>0</v>
      </c>
      <c r="N96" s="1457">
        <v>0</v>
      </c>
      <c r="O96" s="1457">
        <v>0</v>
      </c>
    </row>
    <row r="97" spans="1:15" s="1460" customFormat="1" ht="25.15" customHeight="1">
      <c r="A97" s="1663"/>
      <c r="B97" s="1666"/>
      <c r="C97" s="1455" t="s">
        <v>800</v>
      </c>
      <c r="D97" s="1456">
        <v>99929876.469999999</v>
      </c>
      <c r="E97" s="1456">
        <v>250876.9</v>
      </c>
      <c r="F97" s="1456">
        <v>69900.5</v>
      </c>
      <c r="G97" s="1457">
        <v>0</v>
      </c>
      <c r="H97" s="1457">
        <v>0</v>
      </c>
      <c r="I97" s="1457">
        <v>0</v>
      </c>
      <c r="J97" s="1457">
        <v>0</v>
      </c>
      <c r="K97" s="1457">
        <v>0</v>
      </c>
      <c r="L97" s="1457">
        <v>0</v>
      </c>
      <c r="M97" s="1457">
        <v>0</v>
      </c>
      <c r="N97" s="1457">
        <v>0</v>
      </c>
      <c r="O97" s="1463">
        <v>9340.2000000000007</v>
      </c>
    </row>
    <row r="98" spans="1:15" s="1460" customFormat="1" ht="25.15" customHeight="1">
      <c r="A98" s="1658"/>
      <c r="B98" s="1667"/>
      <c r="C98" s="1455" t="s">
        <v>859</v>
      </c>
      <c r="D98" s="1457">
        <v>0</v>
      </c>
      <c r="E98" s="1457">
        <v>0</v>
      </c>
      <c r="F98" s="1457">
        <v>0</v>
      </c>
      <c r="G98" s="1457">
        <v>0</v>
      </c>
      <c r="H98" s="1456">
        <v>18190</v>
      </c>
      <c r="I98" s="1456">
        <v>238935</v>
      </c>
      <c r="J98" s="1456">
        <v>222389.01</v>
      </c>
      <c r="K98" s="1457">
        <v>0</v>
      </c>
      <c r="L98" s="1457">
        <v>0</v>
      </c>
      <c r="M98" s="1456">
        <v>166540.67000000001</v>
      </c>
      <c r="N98" s="1457">
        <v>0</v>
      </c>
      <c r="O98" s="1457">
        <v>0</v>
      </c>
    </row>
    <row r="99" spans="1:15" s="1460" customFormat="1" ht="25.15" customHeight="1">
      <c r="A99" s="1657">
        <v>57</v>
      </c>
      <c r="B99" s="1659">
        <v>754</v>
      </c>
      <c r="C99" s="1455" t="s">
        <v>800</v>
      </c>
      <c r="D99" s="1456">
        <v>4261.13</v>
      </c>
      <c r="E99" s="1456">
        <v>6308.47</v>
      </c>
      <c r="F99" s="1457">
        <v>0</v>
      </c>
      <c r="G99" s="1457">
        <v>0</v>
      </c>
      <c r="H99" s="1457">
        <v>0</v>
      </c>
      <c r="I99" s="1457">
        <v>0</v>
      </c>
      <c r="J99" s="1457">
        <v>0</v>
      </c>
      <c r="K99" s="1457">
        <v>0</v>
      </c>
      <c r="L99" s="1457">
        <v>0</v>
      </c>
      <c r="M99" s="1457">
        <v>0</v>
      </c>
      <c r="N99" s="1457">
        <v>0</v>
      </c>
      <c r="O99" s="1457">
        <v>0</v>
      </c>
    </row>
    <row r="100" spans="1:15" s="1460" customFormat="1" ht="25.15" customHeight="1">
      <c r="A100" s="1658"/>
      <c r="B100" s="1660"/>
      <c r="C100" s="1455" t="s">
        <v>803</v>
      </c>
      <c r="D100" s="1463">
        <v>766.73</v>
      </c>
      <c r="E100" s="1457">
        <v>0</v>
      </c>
      <c r="F100" s="1457">
        <v>0</v>
      </c>
      <c r="G100" s="1457">
        <v>0</v>
      </c>
      <c r="H100" s="1457">
        <v>0</v>
      </c>
      <c r="I100" s="1457">
        <v>0</v>
      </c>
      <c r="J100" s="1457">
        <v>0</v>
      </c>
      <c r="K100" s="1457">
        <v>0</v>
      </c>
      <c r="L100" s="1457">
        <v>0</v>
      </c>
      <c r="M100" s="1457">
        <v>0</v>
      </c>
      <c r="N100" s="1457">
        <v>0</v>
      </c>
      <c r="O100" s="1457">
        <v>0</v>
      </c>
    </row>
    <row r="101" spans="1:15" s="1470" customFormat="1" ht="25.15" customHeight="1">
      <c r="A101" s="1657">
        <v>62</v>
      </c>
      <c r="B101" s="1661">
        <v>50</v>
      </c>
      <c r="C101" s="1455" t="s">
        <v>823</v>
      </c>
      <c r="D101" s="1456">
        <v>6901890.2999999998</v>
      </c>
      <c r="E101" s="1456">
        <v>1781796.88</v>
      </c>
      <c r="F101" s="1463">
        <v>1385764.85</v>
      </c>
      <c r="G101" s="1463">
        <v>71800.350000000006</v>
      </c>
      <c r="H101" s="1457">
        <v>0</v>
      </c>
      <c r="I101" s="1457">
        <v>0</v>
      </c>
      <c r="J101" s="1457">
        <v>0</v>
      </c>
      <c r="K101" s="1457">
        <v>0</v>
      </c>
      <c r="L101" s="1457">
        <v>0</v>
      </c>
      <c r="M101" s="1457">
        <v>0</v>
      </c>
      <c r="N101" s="1457">
        <v>0</v>
      </c>
      <c r="O101" s="1463">
        <v>2255622.91</v>
      </c>
    </row>
    <row r="102" spans="1:15" s="1460" customFormat="1" ht="32.25" customHeight="1">
      <c r="A102" s="1658"/>
      <c r="B102" s="1662"/>
      <c r="C102" s="1468" t="s">
        <v>914</v>
      </c>
      <c r="D102" s="1457">
        <v>0</v>
      </c>
      <c r="E102" s="1457">
        <v>0</v>
      </c>
      <c r="F102" s="1457">
        <v>0</v>
      </c>
      <c r="G102" s="1457">
        <v>0</v>
      </c>
      <c r="H102" s="1463">
        <v>13774.5</v>
      </c>
      <c r="I102" s="1463">
        <v>78066.649999999994</v>
      </c>
      <c r="J102" s="1463">
        <v>83900.41</v>
      </c>
      <c r="K102" s="1463">
        <v>96828.1</v>
      </c>
      <c r="L102" s="1463">
        <v>22452.45</v>
      </c>
      <c r="M102" s="1463">
        <v>683.23</v>
      </c>
      <c r="N102" s="1457">
        <v>0</v>
      </c>
      <c r="O102" s="1463">
        <v>2015.78</v>
      </c>
    </row>
    <row r="103" spans="1:15" s="1460" customFormat="1" ht="25.15" customHeight="1">
      <c r="A103" s="1459" t="s">
        <v>866</v>
      </c>
      <c r="B103" s="1471">
        <v>855</v>
      </c>
      <c r="C103" s="1455" t="s">
        <v>803</v>
      </c>
      <c r="D103" s="1456">
        <v>3774.58</v>
      </c>
      <c r="E103" s="1457">
        <v>0</v>
      </c>
      <c r="F103" s="1457">
        <v>0</v>
      </c>
      <c r="G103" s="1457">
        <v>0</v>
      </c>
      <c r="H103" s="1457">
        <v>0</v>
      </c>
      <c r="I103" s="1457">
        <v>0</v>
      </c>
      <c r="J103" s="1457">
        <v>0</v>
      </c>
      <c r="K103" s="1457">
        <v>0</v>
      </c>
      <c r="L103" s="1457">
        <v>0</v>
      </c>
      <c r="M103" s="1457">
        <v>0</v>
      </c>
      <c r="N103" s="1457">
        <v>0</v>
      </c>
      <c r="O103" s="1457">
        <v>0</v>
      </c>
    </row>
    <row r="104" spans="1:15" s="1460" customFormat="1" ht="25.15" customHeight="1">
      <c r="A104" s="1459" t="s">
        <v>868</v>
      </c>
      <c r="B104" s="1471">
        <v>855</v>
      </c>
      <c r="C104" s="1455" t="s">
        <v>803</v>
      </c>
      <c r="D104" s="1457">
        <v>0</v>
      </c>
      <c r="E104" s="1457">
        <v>0</v>
      </c>
      <c r="F104" s="1457">
        <v>0</v>
      </c>
      <c r="G104" s="1457">
        <v>0</v>
      </c>
      <c r="H104" s="1457">
        <v>0</v>
      </c>
      <c r="I104" s="1457">
        <v>0</v>
      </c>
      <c r="J104" s="1457">
        <v>0</v>
      </c>
      <c r="K104" s="1457">
        <v>0</v>
      </c>
      <c r="L104" s="1457">
        <v>0</v>
      </c>
      <c r="M104" s="1457">
        <v>0</v>
      </c>
      <c r="N104" s="1457">
        <v>0</v>
      </c>
      <c r="O104" s="1458">
        <v>61.24</v>
      </c>
    </row>
    <row r="105" spans="1:15" s="1460" customFormat="1" ht="25.15" customHeight="1">
      <c r="A105" s="1459" t="s">
        <v>872</v>
      </c>
      <c r="B105" s="1471">
        <v>855</v>
      </c>
      <c r="C105" s="1455" t="s">
        <v>803</v>
      </c>
      <c r="D105" s="1465">
        <v>0.31</v>
      </c>
      <c r="E105" s="1457">
        <v>0</v>
      </c>
      <c r="F105" s="1457">
        <v>0</v>
      </c>
      <c r="G105" s="1457">
        <v>0</v>
      </c>
      <c r="H105" s="1457">
        <v>0</v>
      </c>
      <c r="I105" s="1457">
        <v>0</v>
      </c>
      <c r="J105" s="1457">
        <v>0</v>
      </c>
      <c r="K105" s="1457">
        <v>0</v>
      </c>
      <c r="L105" s="1457">
        <v>0</v>
      </c>
      <c r="M105" s="1457">
        <v>0</v>
      </c>
      <c r="N105" s="1457">
        <v>0</v>
      </c>
      <c r="O105" s="1457">
        <v>0</v>
      </c>
    </row>
    <row r="106" spans="1:15" s="1475" customFormat="1" ht="21" customHeight="1">
      <c r="A106" s="1472"/>
      <c r="B106" s="1473"/>
      <c r="C106" s="1473"/>
      <c r="D106" s="1474">
        <f t="shared" ref="D106:O106" si="0">SUM(D12:D105)</f>
        <v>1147198021.7199998</v>
      </c>
      <c r="E106" s="1474">
        <f t="shared" si="0"/>
        <v>82954336.020000026</v>
      </c>
      <c r="F106" s="1474">
        <f t="shared" si="0"/>
        <v>250888794.05999997</v>
      </c>
      <c r="G106" s="1474">
        <f t="shared" si="0"/>
        <v>8934201.7399999984</v>
      </c>
      <c r="H106" s="1474">
        <f t="shared" si="0"/>
        <v>12474559.030000001</v>
      </c>
      <c r="I106" s="1474">
        <f t="shared" si="0"/>
        <v>7053045.5299999993</v>
      </c>
      <c r="J106" s="1474">
        <f t="shared" si="0"/>
        <v>3372022.2700000005</v>
      </c>
      <c r="K106" s="1474">
        <f t="shared" si="0"/>
        <v>3840258.7500000005</v>
      </c>
      <c r="L106" s="1474">
        <f t="shared" si="0"/>
        <v>9281821.8499999996</v>
      </c>
      <c r="M106" s="1474">
        <f t="shared" si="0"/>
        <v>2907639.8000000003</v>
      </c>
      <c r="N106" s="1474">
        <f t="shared" si="0"/>
        <v>1885867.0599999998</v>
      </c>
      <c r="O106" s="1474">
        <f t="shared" si="0"/>
        <v>4357618.7400000012</v>
      </c>
    </row>
    <row r="107" spans="1:15" s="1479" customFormat="1" ht="18.600000000000001" customHeight="1">
      <c r="A107" s="1476"/>
      <c r="B107" s="1476"/>
      <c r="C107" s="1476"/>
      <c r="D107" s="1476"/>
      <c r="E107" s="1476"/>
      <c r="F107" s="1476"/>
      <c r="G107" s="1476"/>
      <c r="H107" s="1477"/>
      <c r="I107" s="1477"/>
      <c r="J107" s="1477"/>
      <c r="K107" s="1477"/>
      <c r="L107" s="1477"/>
      <c r="M107" s="1478"/>
      <c r="N107" s="1478"/>
      <c r="O107" s="1478"/>
    </row>
    <row r="108" spans="1:15" s="1451" customFormat="1">
      <c r="B108" s="1480"/>
      <c r="C108" s="1481"/>
      <c r="D108" s="1482"/>
      <c r="E108" s="1482"/>
      <c r="F108" s="1482"/>
      <c r="G108" s="1482"/>
      <c r="H108" s="1482"/>
      <c r="I108" s="1482"/>
      <c r="J108" s="1482"/>
      <c r="K108" s="1482"/>
      <c r="L108" s="1482"/>
      <c r="M108" s="1482"/>
      <c r="N108" s="1482"/>
      <c r="O108" s="1482"/>
    </row>
    <row r="109" spans="1:15" s="1451" customFormat="1">
      <c r="B109" s="1273"/>
      <c r="C109" s="1483"/>
      <c r="D109" s="1484"/>
      <c r="E109" s="1484"/>
      <c r="F109" s="1484"/>
      <c r="G109" s="1484"/>
      <c r="H109" s="1484"/>
      <c r="I109" s="1484"/>
      <c r="J109" s="1484"/>
      <c r="K109" s="1484"/>
      <c r="L109" s="1484"/>
      <c r="M109" s="1485"/>
      <c r="N109" s="1484"/>
      <c r="O109" s="1484"/>
    </row>
    <row r="110" spans="1:15">
      <c r="B110" s="1273"/>
      <c r="D110" s="1484"/>
      <c r="E110" s="1484"/>
      <c r="F110" s="1484"/>
      <c r="G110" s="1484"/>
      <c r="H110" s="1484"/>
      <c r="I110" s="1484"/>
      <c r="J110" s="1484"/>
      <c r="K110" s="1484"/>
      <c r="L110" s="1484"/>
      <c r="M110" s="1484"/>
      <c r="N110" s="1484"/>
      <c r="O110" s="1484"/>
    </row>
    <row r="111" spans="1:15">
      <c r="B111" s="1273"/>
      <c r="D111" s="1484"/>
      <c r="E111" s="1484"/>
      <c r="F111" s="1484"/>
      <c r="G111" s="1484"/>
      <c r="H111" s="1484"/>
      <c r="I111" s="1484"/>
      <c r="J111" s="1484"/>
      <c r="K111" s="1484"/>
      <c r="L111" s="1484"/>
      <c r="M111" s="1484"/>
      <c r="N111" s="1484"/>
      <c r="O111" s="1484"/>
    </row>
    <row r="112" spans="1:15">
      <c r="B112" s="1273"/>
      <c r="D112" s="1273"/>
      <c r="E112" s="1273"/>
      <c r="F112" s="1273"/>
      <c r="G112" s="1273"/>
      <c r="H112" s="1273"/>
      <c r="I112" s="1273"/>
      <c r="J112" s="1273"/>
      <c r="K112" s="1273"/>
      <c r="L112" s="1273"/>
      <c r="M112" s="1273"/>
      <c r="N112" s="1273"/>
      <c r="O112" s="1273"/>
    </row>
    <row r="113" spans="2:15">
      <c r="B113" s="1273"/>
      <c r="D113" s="1273"/>
      <c r="E113" s="1273"/>
      <c r="F113" s="1273"/>
      <c r="G113" s="1273"/>
      <c r="H113" s="1273"/>
      <c r="I113" s="1273"/>
      <c r="J113" s="1273"/>
      <c r="K113" s="1273"/>
      <c r="L113" s="1273"/>
      <c r="M113" s="1273"/>
      <c r="N113" s="1273"/>
      <c r="O113" s="1273"/>
    </row>
    <row r="114" spans="2:15">
      <c r="D114" s="1273"/>
      <c r="E114" s="1273"/>
    </row>
  </sheetData>
  <mergeCells count="47">
    <mergeCell ref="H6:H10"/>
    <mergeCell ref="I6:I10"/>
    <mergeCell ref="J6:J10"/>
    <mergeCell ref="K6:K10"/>
    <mergeCell ref="B18:B21"/>
    <mergeCell ref="A22:A24"/>
    <mergeCell ref="B23:B24"/>
    <mergeCell ref="G6:G10"/>
    <mergeCell ref="A2:O2"/>
    <mergeCell ref="A5:B5"/>
    <mergeCell ref="C5:C10"/>
    <mergeCell ref="D5:N5"/>
    <mergeCell ref="O5:O10"/>
    <mergeCell ref="A6:A10"/>
    <mergeCell ref="B6:B10"/>
    <mergeCell ref="D6:D10"/>
    <mergeCell ref="E6:E10"/>
    <mergeCell ref="F6:F10"/>
    <mergeCell ref="M6:M10"/>
    <mergeCell ref="N6:N10"/>
    <mergeCell ref="L6:L10"/>
    <mergeCell ref="A82:A84"/>
    <mergeCell ref="B82:B84"/>
    <mergeCell ref="A25:A29"/>
    <mergeCell ref="B25:B29"/>
    <mergeCell ref="A30:A31"/>
    <mergeCell ref="B30:B31"/>
    <mergeCell ref="A32:A33"/>
    <mergeCell ref="A34:A36"/>
    <mergeCell ref="B34:B36"/>
    <mergeCell ref="A37:A45"/>
    <mergeCell ref="B37:B41"/>
    <mergeCell ref="B43:B45"/>
    <mergeCell ref="A46:A80"/>
    <mergeCell ref="B46:B76"/>
    <mergeCell ref="A16:A21"/>
    <mergeCell ref="A99:A100"/>
    <mergeCell ref="B99:B100"/>
    <mergeCell ref="A101:A102"/>
    <mergeCell ref="B101:B102"/>
    <mergeCell ref="A85:A87"/>
    <mergeCell ref="B86:B87"/>
    <mergeCell ref="A89:A92"/>
    <mergeCell ref="B90:B92"/>
    <mergeCell ref="A93:A94"/>
    <mergeCell ref="A95:A98"/>
    <mergeCell ref="B96:B98"/>
  </mergeCells>
  <pageMargins left="0.70866141732283472" right="0.70866141732283472" top="0.74803149606299213" bottom="0.74803149606299213" header="0.31496062992125984" footer="0.31496062992125984"/>
  <pageSetup paperSize="9" scale="46" firstPageNumber="81" fitToHeight="0" orientation="landscape" useFirstPageNumber="1" r:id="rId1"/>
  <headerFooter>
    <oddHeader>&amp;C&amp;"Czcionka tekstu podstawowego,Standardowy"&amp;18- &amp;P -</oddHeader>
  </headerFooter>
  <rowBreaks count="2" manualBreakCount="2">
    <brk id="45" max="14" man="1"/>
    <brk id="80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K118"/>
  <sheetViews>
    <sheetView showGridLines="0" showZeros="0" showOutlineSymbols="0" zoomScale="70" zoomScaleNormal="70" workbookViewId="0">
      <selection activeCell="K23" sqref="K23"/>
    </sheetView>
  </sheetViews>
  <sheetFormatPr defaultRowHeight="12.75"/>
  <cols>
    <col min="1" max="1" width="85.85546875" style="173" customWidth="1"/>
    <col min="2" max="2" width="16.85546875" style="173" customWidth="1"/>
    <col min="3" max="3" width="16.85546875" style="173" bestFit="1" customWidth="1"/>
    <col min="4" max="4" width="2.7109375" style="173" customWidth="1"/>
    <col min="5" max="5" width="16.140625" style="173" customWidth="1"/>
    <col min="6" max="6" width="2.7109375" style="173" customWidth="1"/>
    <col min="7" max="7" width="16.140625" style="173" customWidth="1"/>
    <col min="8" max="8" width="2.5703125" style="173" customWidth="1"/>
    <col min="9" max="11" width="11.7109375" style="173" bestFit="1" customWidth="1"/>
    <col min="12" max="13" width="9.140625" style="173"/>
    <col min="14" max="14" width="16.140625" style="173" customWidth="1"/>
    <col min="15" max="16384" width="9.140625" style="173"/>
  </cols>
  <sheetData>
    <row r="1" spans="1:11" ht="17.25" customHeight="1">
      <c r="A1" s="169" t="s">
        <v>431</v>
      </c>
      <c r="B1" s="170"/>
      <c r="C1" s="171"/>
      <c r="D1" s="171"/>
      <c r="E1" s="171"/>
      <c r="F1" s="171"/>
      <c r="G1" s="171"/>
      <c r="H1" s="171"/>
      <c r="I1" s="171"/>
      <c r="J1" s="171"/>
      <c r="K1" s="171"/>
    </row>
    <row r="2" spans="1:11" ht="17.25" customHeight="1">
      <c r="A2" s="174"/>
      <c r="B2" s="174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17.25" customHeight="1">
      <c r="A3" s="175" t="s">
        <v>432</v>
      </c>
      <c r="B3" s="176"/>
      <c r="C3" s="177"/>
      <c r="D3" s="177"/>
      <c r="E3" s="177"/>
      <c r="F3" s="177"/>
      <c r="G3" s="177"/>
      <c r="H3" s="177"/>
      <c r="I3" s="177"/>
      <c r="J3" s="177"/>
      <c r="K3" s="177"/>
    </row>
    <row r="4" spans="1:11" ht="17.25" customHeight="1">
      <c r="A4" s="175"/>
      <c r="B4" s="176"/>
      <c r="C4" s="177"/>
      <c r="D4" s="177"/>
      <c r="E4" s="177"/>
      <c r="F4" s="177"/>
      <c r="G4" s="177"/>
      <c r="H4" s="177"/>
      <c r="I4" s="177"/>
      <c r="J4" s="177"/>
      <c r="K4" s="177"/>
    </row>
    <row r="5" spans="1:11" ht="17.25" customHeight="1">
      <c r="A5" s="178"/>
      <c r="B5" s="178"/>
      <c r="C5" s="172"/>
      <c r="D5" s="172"/>
      <c r="E5" s="172"/>
      <c r="F5" s="172"/>
      <c r="G5" s="172"/>
      <c r="H5" s="172"/>
      <c r="I5" s="172"/>
      <c r="J5" s="172"/>
      <c r="K5" s="172"/>
    </row>
    <row r="6" spans="1:11" ht="17.25" customHeight="1">
      <c r="A6" s="178"/>
      <c r="B6" s="178"/>
      <c r="C6" s="179"/>
      <c r="D6" s="1023"/>
      <c r="E6" s="172"/>
      <c r="F6" s="172"/>
      <c r="G6" s="172"/>
      <c r="H6" s="172"/>
      <c r="I6" s="172"/>
      <c r="J6" s="180"/>
      <c r="K6" s="181" t="s">
        <v>2</v>
      </c>
    </row>
    <row r="7" spans="1:11" ht="15.95" customHeight="1">
      <c r="A7" s="182"/>
      <c r="B7" s="183" t="s">
        <v>227</v>
      </c>
      <c r="C7" s="184" t="s">
        <v>229</v>
      </c>
      <c r="D7" s="187"/>
      <c r="E7" s="185"/>
      <c r="F7" s="185"/>
      <c r="G7" s="186"/>
      <c r="H7" s="185"/>
      <c r="I7" s="187" t="s">
        <v>433</v>
      </c>
      <c r="J7" s="185"/>
      <c r="K7" s="186"/>
    </row>
    <row r="8" spans="1:11" ht="15.95" customHeight="1">
      <c r="A8" s="188" t="s">
        <v>3</v>
      </c>
      <c r="B8" s="189" t="s">
        <v>228</v>
      </c>
      <c r="C8" s="1053"/>
      <c r="D8" s="1062"/>
      <c r="E8" s="1053"/>
      <c r="F8" s="1062"/>
      <c r="G8" s="1053"/>
      <c r="H8" s="1062"/>
      <c r="I8" s="190" t="s">
        <v>4</v>
      </c>
      <c r="J8" s="190" t="s">
        <v>4</v>
      </c>
      <c r="K8" s="191"/>
    </row>
    <row r="9" spans="1:11" ht="15.95" customHeight="1">
      <c r="A9" s="192"/>
      <c r="B9" s="193" t="s">
        <v>745</v>
      </c>
      <c r="C9" s="1053" t="s">
        <v>434</v>
      </c>
      <c r="D9" s="190"/>
      <c r="E9" s="1053" t="s">
        <v>435</v>
      </c>
      <c r="F9" s="190"/>
      <c r="G9" s="1053" t="s">
        <v>436</v>
      </c>
      <c r="H9" s="190"/>
      <c r="I9" s="191" t="s">
        <v>232</v>
      </c>
      <c r="J9" s="191" t="s">
        <v>437</v>
      </c>
      <c r="K9" s="191" t="s">
        <v>438</v>
      </c>
    </row>
    <row r="10" spans="1:11" s="198" customFormat="1" ht="9.75" customHeight="1">
      <c r="A10" s="195" t="s">
        <v>439</v>
      </c>
      <c r="B10" s="196">
        <v>2</v>
      </c>
      <c r="C10" s="1054">
        <v>3</v>
      </c>
      <c r="D10" s="197"/>
      <c r="E10" s="1054">
        <v>4</v>
      </c>
      <c r="F10" s="197"/>
      <c r="G10" s="1054">
        <v>5</v>
      </c>
      <c r="H10" s="197"/>
      <c r="I10" s="197">
        <v>6</v>
      </c>
      <c r="J10" s="197">
        <v>7</v>
      </c>
      <c r="K10" s="197">
        <v>8</v>
      </c>
    </row>
    <row r="11" spans="1:11" ht="24" customHeight="1">
      <c r="A11" s="199" t="s">
        <v>440</v>
      </c>
      <c r="B11" s="1187">
        <v>482985154</v>
      </c>
      <c r="C11" s="1055">
        <v>40655999</v>
      </c>
      <c r="D11" s="908"/>
      <c r="E11" s="1055">
        <v>71096748</v>
      </c>
      <c r="F11" s="908"/>
      <c r="G11" s="1055">
        <v>101060605</v>
      </c>
      <c r="H11" s="1076"/>
      <c r="I11" s="970">
        <v>8.4176498311167552E-2</v>
      </c>
      <c r="J11" s="970">
        <v>0.1472027606049357</v>
      </c>
      <c r="K11" s="988">
        <v>0.20924163851214359</v>
      </c>
    </row>
    <row r="12" spans="1:11" ht="24" customHeight="1">
      <c r="A12" s="200" t="s">
        <v>441</v>
      </c>
      <c r="B12" s="1188">
        <v>523492865</v>
      </c>
      <c r="C12" s="1056">
        <v>34010719</v>
      </c>
      <c r="D12" s="1063"/>
      <c r="E12" s="1056">
        <v>70220863</v>
      </c>
      <c r="F12" s="1063"/>
      <c r="G12" s="1073">
        <v>104474949</v>
      </c>
      <c r="H12" s="1076"/>
      <c r="I12" s="970">
        <v>6.4968830090931615E-2</v>
      </c>
      <c r="J12" s="970">
        <v>0.13413910235433676</v>
      </c>
      <c r="K12" s="988">
        <v>0.19957282321316833</v>
      </c>
    </row>
    <row r="13" spans="1:11" ht="24" customHeight="1">
      <c r="A13" s="199" t="s">
        <v>442</v>
      </c>
      <c r="B13" s="1189">
        <v>-40507711</v>
      </c>
      <c r="C13" s="1055">
        <v>6645281</v>
      </c>
      <c r="D13" s="908"/>
      <c r="E13" s="1055">
        <v>875885</v>
      </c>
      <c r="F13" s="908"/>
      <c r="G13" s="1055">
        <v>-3414344</v>
      </c>
      <c r="H13" s="1076"/>
      <c r="I13" s="972"/>
      <c r="J13" s="972"/>
      <c r="K13" s="974">
        <v>8.4288741963227692E-2</v>
      </c>
    </row>
    <row r="14" spans="1:11" ht="24" customHeight="1">
      <c r="A14" s="202" t="s">
        <v>443</v>
      </c>
      <c r="B14" s="1190"/>
      <c r="C14" s="1057"/>
      <c r="D14" s="965"/>
      <c r="E14" s="1057"/>
      <c r="F14" s="965"/>
      <c r="G14" s="1057"/>
      <c r="H14" s="1195"/>
      <c r="I14" s="973"/>
      <c r="J14" s="974"/>
      <c r="K14" s="974"/>
    </row>
    <row r="15" spans="1:11" ht="15" customHeight="1">
      <c r="A15" s="203" t="s">
        <v>444</v>
      </c>
      <c r="B15" s="1187"/>
      <c r="C15" s="1058"/>
      <c r="D15" s="908"/>
      <c r="E15" s="1058"/>
      <c r="F15" s="908"/>
      <c r="G15" s="1055"/>
      <c r="H15" s="1196"/>
      <c r="I15" s="1197"/>
      <c r="J15" s="989"/>
      <c r="K15" s="989"/>
    </row>
    <row r="16" spans="1:11" ht="51" customHeight="1">
      <c r="A16" s="1008" t="s">
        <v>761</v>
      </c>
      <c r="B16" s="1187"/>
      <c r="C16" s="1058"/>
      <c r="D16" s="908"/>
      <c r="E16" s="1058"/>
      <c r="F16" s="908"/>
      <c r="G16" s="1055"/>
      <c r="H16" s="1076"/>
      <c r="I16" s="970"/>
      <c r="J16" s="970"/>
      <c r="K16" s="989"/>
    </row>
    <row r="17" spans="1:11" ht="20.25" customHeight="1">
      <c r="A17" s="199" t="s">
        <v>718</v>
      </c>
      <c r="B17" s="1191">
        <v>-6864846</v>
      </c>
      <c r="C17" s="1058">
        <v>81419</v>
      </c>
      <c r="D17" s="908"/>
      <c r="E17" s="1058">
        <v>62408</v>
      </c>
      <c r="F17" s="908"/>
      <c r="G17" s="1055">
        <v>-76212</v>
      </c>
      <c r="H17" s="1076"/>
      <c r="I17" s="972"/>
      <c r="J17" s="972"/>
      <c r="K17" s="974">
        <v>1.1101778539533152E-2</v>
      </c>
    </row>
    <row r="18" spans="1:11" ht="24" customHeight="1">
      <c r="A18" s="698" t="s">
        <v>719</v>
      </c>
      <c r="B18" s="1190">
        <v>47372557</v>
      </c>
      <c r="C18" s="1059">
        <v>-6645281</v>
      </c>
      <c r="D18" s="967"/>
      <c r="E18" s="1071">
        <v>-875885</v>
      </c>
      <c r="F18" s="967"/>
      <c r="G18" s="1059">
        <v>3414344</v>
      </c>
      <c r="H18" s="1174"/>
      <c r="I18" s="973"/>
      <c r="J18" s="973"/>
      <c r="K18" s="974">
        <v>7.2074302427880349E-2</v>
      </c>
    </row>
    <row r="19" spans="1:11" ht="24" customHeight="1">
      <c r="A19" s="1184" t="s">
        <v>445</v>
      </c>
      <c r="B19" s="1192">
        <v>49077439</v>
      </c>
      <c r="C19" s="906">
        <v>-8279982</v>
      </c>
      <c r="D19" s="909"/>
      <c r="E19" s="906">
        <v>-579754</v>
      </c>
      <c r="F19" s="909"/>
      <c r="G19" s="906">
        <v>-3805712</v>
      </c>
      <c r="H19" s="1175"/>
      <c r="I19" s="1179"/>
      <c r="J19" s="1179"/>
      <c r="K19" s="976"/>
    </row>
    <row r="20" spans="1:11" ht="15">
      <c r="A20" s="1185" t="s">
        <v>715</v>
      </c>
      <c r="B20" s="1192"/>
      <c r="C20" s="906"/>
      <c r="D20" s="909"/>
      <c r="E20" s="1060"/>
      <c r="F20" s="909"/>
      <c r="G20" s="906"/>
      <c r="H20" s="1175"/>
      <c r="I20" s="1179"/>
      <c r="J20" s="1179"/>
      <c r="K20" s="976"/>
    </row>
    <row r="21" spans="1:11" ht="15">
      <c r="A21" s="1184" t="s">
        <v>446</v>
      </c>
      <c r="B21" s="1192">
        <v>-10843574</v>
      </c>
      <c r="C21" s="906">
        <v>0</v>
      </c>
      <c r="D21" s="909"/>
      <c r="E21" s="906"/>
      <c r="F21" s="909"/>
      <c r="G21" s="906">
        <v>-10843574</v>
      </c>
      <c r="H21" s="1175"/>
      <c r="I21" s="1179"/>
      <c r="J21" s="1179"/>
      <c r="K21" s="976">
        <v>1</v>
      </c>
    </row>
    <row r="22" spans="1:11" ht="15">
      <c r="A22" s="1184" t="s">
        <v>447</v>
      </c>
      <c r="B22" s="1192">
        <v>26992752</v>
      </c>
      <c r="C22" s="906">
        <v>7492099</v>
      </c>
      <c r="D22" s="909"/>
      <c r="E22" s="906">
        <v>14792226</v>
      </c>
      <c r="F22" s="909"/>
      <c r="G22" s="906">
        <v>23799043</v>
      </c>
      <c r="H22" s="1175"/>
      <c r="I22" s="1179">
        <v>0.27755965749620493</v>
      </c>
      <c r="J22" s="1179">
        <v>0.54800733174594429</v>
      </c>
      <c r="K22" s="976">
        <v>0.8816827198649474</v>
      </c>
    </row>
    <row r="23" spans="1:11" ht="15">
      <c r="A23" s="1184" t="s">
        <v>448</v>
      </c>
      <c r="B23" s="1192">
        <v>30321920</v>
      </c>
      <c r="C23" s="906">
        <v>29666623</v>
      </c>
      <c r="D23" s="909"/>
      <c r="E23" s="906">
        <v>29771968</v>
      </c>
      <c r="F23" s="909"/>
      <c r="G23" s="906">
        <v>30070790</v>
      </c>
      <c r="H23" s="1175"/>
      <c r="I23" s="1179">
        <v>0.97838867063827095</v>
      </c>
      <c r="J23" s="1179">
        <v>0.98186288994892146</v>
      </c>
      <c r="K23" s="976">
        <v>0.99171787274684453</v>
      </c>
    </row>
    <row r="24" spans="1:11" ht="15">
      <c r="A24" s="1184" t="s">
        <v>449</v>
      </c>
      <c r="B24" s="1192">
        <v>-205677</v>
      </c>
      <c r="C24" s="906">
        <v>15918</v>
      </c>
      <c r="D24" s="909"/>
      <c r="E24" s="906">
        <v>17669</v>
      </c>
      <c r="F24" s="909"/>
      <c r="G24" s="906">
        <v>21754</v>
      </c>
      <c r="H24" s="1175"/>
      <c r="I24" s="1179"/>
      <c r="J24" s="1179"/>
      <c r="K24" s="976"/>
    </row>
    <row r="25" spans="1:11" ht="15">
      <c r="A25" s="1184" t="s">
        <v>450</v>
      </c>
      <c r="B25" s="1192">
        <v>15877000</v>
      </c>
      <c r="C25" s="906">
        <v>2930868</v>
      </c>
      <c r="D25" s="909"/>
      <c r="E25" s="906">
        <v>4229104</v>
      </c>
      <c r="F25" s="909"/>
      <c r="G25" s="906">
        <v>6283683</v>
      </c>
      <c r="H25" s="1175"/>
      <c r="I25" s="1179">
        <v>0.18459834981419665</v>
      </c>
      <c r="J25" s="1179">
        <v>0.2663666939598161</v>
      </c>
      <c r="K25" s="976">
        <v>0.39577269005479626</v>
      </c>
    </row>
    <row r="26" spans="1:11" ht="15" customHeight="1">
      <c r="A26" s="1184" t="s">
        <v>451</v>
      </c>
      <c r="B26" s="1192">
        <v>1000291</v>
      </c>
      <c r="C26" s="906">
        <v>1999</v>
      </c>
      <c r="D26" s="909"/>
      <c r="E26" s="906">
        <v>12955</v>
      </c>
      <c r="F26" s="909"/>
      <c r="G26" s="906">
        <v>581055</v>
      </c>
      <c r="H26" s="1175"/>
      <c r="I26" s="1179">
        <v>1.9984184602280736E-3</v>
      </c>
      <c r="J26" s="1179">
        <v>1.2951231191723209E-2</v>
      </c>
      <c r="K26" s="976">
        <v>0.58088596218500421</v>
      </c>
    </row>
    <row r="27" spans="1:11" ht="15">
      <c r="A27" s="1184" t="s">
        <v>705</v>
      </c>
      <c r="B27" s="1192">
        <v>-65273</v>
      </c>
      <c r="C27" s="906">
        <v>768</v>
      </c>
      <c r="D27" s="909"/>
      <c r="E27" s="906">
        <v>5335</v>
      </c>
      <c r="F27" s="909"/>
      <c r="G27" s="906">
        <v>15732</v>
      </c>
      <c r="H27" s="1175"/>
      <c r="I27" s="1179"/>
      <c r="J27" s="1179"/>
      <c r="K27" s="976"/>
    </row>
    <row r="28" spans="1:11" ht="15">
      <c r="A28" s="1184" t="s">
        <v>706</v>
      </c>
      <c r="B28" s="1192"/>
      <c r="C28" s="906">
        <v>65951986</v>
      </c>
      <c r="D28" s="909"/>
      <c r="E28" s="906">
        <v>64012814</v>
      </c>
      <c r="F28" s="909"/>
      <c r="G28" s="906">
        <v>64522307</v>
      </c>
      <c r="H28" s="1175"/>
      <c r="I28" s="1179"/>
      <c r="J28" s="1179"/>
      <c r="K28" s="976"/>
    </row>
    <row r="29" spans="1:11" ht="18">
      <c r="A29" s="1184" t="s">
        <v>707</v>
      </c>
      <c r="B29" s="1193">
        <v>14000000</v>
      </c>
      <c r="C29" s="1064">
        <v>-17563731</v>
      </c>
      <c r="D29" s="1077" t="s">
        <v>763</v>
      </c>
      <c r="E29" s="906">
        <v>-14603803</v>
      </c>
      <c r="F29" s="1077" t="s">
        <v>763</v>
      </c>
      <c r="G29" s="906">
        <v>-10788111</v>
      </c>
      <c r="H29" s="1176" t="s">
        <v>763</v>
      </c>
      <c r="I29" s="1179"/>
      <c r="J29" s="1179"/>
      <c r="K29" s="976"/>
    </row>
    <row r="30" spans="1:11" ht="15.75" customHeight="1">
      <c r="A30" s="1184" t="s">
        <v>452</v>
      </c>
      <c r="B30" s="1194">
        <v>-1704882</v>
      </c>
      <c r="C30" s="1064">
        <v>1634701</v>
      </c>
      <c r="D30" s="909"/>
      <c r="E30" s="906">
        <v>-296131</v>
      </c>
      <c r="F30" s="909"/>
      <c r="G30" s="906">
        <v>7220055</v>
      </c>
      <c r="H30" s="1175"/>
      <c r="I30" s="1179"/>
      <c r="J30" s="1179">
        <v>0.17369589214972062</v>
      </c>
      <c r="K30" s="976"/>
    </row>
    <row r="31" spans="1:11" ht="8.25" customHeight="1">
      <c r="A31" s="1186"/>
      <c r="B31" s="539"/>
      <c r="C31" s="1061"/>
      <c r="D31" s="648"/>
      <c r="E31" s="1072"/>
      <c r="F31" s="1070"/>
      <c r="G31" s="1061"/>
      <c r="H31" s="1177"/>
      <c r="I31" s="1180"/>
      <c r="J31" s="1180"/>
      <c r="K31" s="786"/>
    </row>
    <row r="32" spans="1:11" ht="17.25" customHeight="1">
      <c r="A32" s="600"/>
    </row>
    <row r="33" spans="1:11" ht="17.25" customHeight="1">
      <c r="A33" s="178"/>
    </row>
    <row r="34" spans="1:11" ht="17.25" customHeight="1">
      <c r="A34" s="178"/>
      <c r="B34" s="178"/>
      <c r="C34" s="179"/>
      <c r="D34" s="1023"/>
      <c r="E34" s="172"/>
      <c r="F34" s="172"/>
      <c r="G34" s="172"/>
      <c r="H34" s="172"/>
      <c r="I34" s="172"/>
      <c r="J34" s="180"/>
      <c r="K34" s="181" t="s">
        <v>2</v>
      </c>
    </row>
    <row r="35" spans="1:11" ht="15.95" customHeight="1">
      <c r="A35" s="182"/>
      <c r="B35" s="183" t="s">
        <v>227</v>
      </c>
      <c r="C35" s="184" t="s">
        <v>229</v>
      </c>
      <c r="D35" s="187"/>
      <c r="E35" s="185"/>
      <c r="F35" s="185"/>
      <c r="G35" s="186"/>
      <c r="H35" s="185"/>
      <c r="I35" s="187" t="s">
        <v>433</v>
      </c>
      <c r="J35" s="185"/>
      <c r="K35" s="186"/>
    </row>
    <row r="36" spans="1:11" ht="15.95" customHeight="1">
      <c r="A36" s="188" t="s">
        <v>3</v>
      </c>
      <c r="B36" s="189" t="s">
        <v>228</v>
      </c>
      <c r="C36" s="1053"/>
      <c r="D36" s="1062"/>
      <c r="E36" s="1053"/>
      <c r="F36" s="1062"/>
      <c r="G36" s="1053"/>
      <c r="H36" s="1062"/>
      <c r="I36" s="190" t="s">
        <v>4</v>
      </c>
      <c r="J36" s="190" t="s">
        <v>4</v>
      </c>
      <c r="K36" s="191"/>
    </row>
    <row r="37" spans="1:11" ht="15.95" customHeight="1">
      <c r="A37" s="192"/>
      <c r="B37" s="193" t="s">
        <v>745</v>
      </c>
      <c r="C37" s="1053" t="s">
        <v>760</v>
      </c>
      <c r="D37" s="190"/>
      <c r="E37" s="1053" t="s">
        <v>762</v>
      </c>
      <c r="F37" s="190"/>
      <c r="G37" s="1053" t="s">
        <v>759</v>
      </c>
      <c r="H37" s="190"/>
      <c r="I37" s="191" t="s">
        <v>232</v>
      </c>
      <c r="J37" s="191" t="s">
        <v>437</v>
      </c>
      <c r="K37" s="191" t="s">
        <v>438</v>
      </c>
    </row>
    <row r="38" spans="1:11" s="198" customFormat="1" ht="9.75" customHeight="1">
      <c r="A38" s="195" t="s">
        <v>439</v>
      </c>
      <c r="B38" s="196">
        <v>2</v>
      </c>
      <c r="C38" s="1054">
        <v>3</v>
      </c>
      <c r="D38" s="197"/>
      <c r="E38" s="1054">
        <v>4</v>
      </c>
      <c r="F38" s="197"/>
      <c r="G38" s="1054">
        <v>5</v>
      </c>
      <c r="H38" s="197"/>
      <c r="I38" s="197">
        <v>6</v>
      </c>
      <c r="J38" s="197">
        <v>7</v>
      </c>
      <c r="K38" s="197">
        <v>8</v>
      </c>
    </row>
    <row r="39" spans="1:11" ht="24" customHeight="1">
      <c r="A39" s="199" t="s">
        <v>440</v>
      </c>
      <c r="B39" s="1187">
        <v>482985154</v>
      </c>
      <c r="C39" s="1055">
        <v>147066719</v>
      </c>
      <c r="D39" s="908"/>
      <c r="E39" s="1055">
        <v>181478807</v>
      </c>
      <c r="F39" s="908"/>
      <c r="G39" s="1055">
        <v>233971001</v>
      </c>
      <c r="H39" s="908"/>
      <c r="I39" s="970">
        <v>0.30449531995345763</v>
      </c>
      <c r="J39" s="970">
        <v>0.37574406893674417</v>
      </c>
      <c r="K39" s="988">
        <v>0.4844269002106843</v>
      </c>
    </row>
    <row r="40" spans="1:11" ht="24" customHeight="1">
      <c r="A40" s="200" t="s">
        <v>441</v>
      </c>
      <c r="B40" s="1188">
        <v>523492865</v>
      </c>
      <c r="C40" s="1056">
        <v>137907798</v>
      </c>
      <c r="D40" s="1063"/>
      <c r="E40" s="1056">
        <v>172128605</v>
      </c>
      <c r="F40" s="1063"/>
      <c r="G40" s="1073">
        <v>205979637</v>
      </c>
      <c r="H40" s="908"/>
      <c r="I40" s="970">
        <v>0.26343777961520065</v>
      </c>
      <c r="J40" s="970">
        <v>0.32880792940702258</v>
      </c>
      <c r="K40" s="989">
        <v>0.39347171809113385</v>
      </c>
    </row>
    <row r="41" spans="1:11" ht="24" customHeight="1">
      <c r="A41" s="199" t="s">
        <v>442</v>
      </c>
      <c r="B41" s="1189">
        <v>-40507711</v>
      </c>
      <c r="C41" s="1055">
        <v>9158921</v>
      </c>
      <c r="D41" s="908"/>
      <c r="E41" s="1055">
        <v>9350202</v>
      </c>
      <c r="F41" s="908"/>
      <c r="G41" s="1055">
        <v>27991364</v>
      </c>
      <c r="H41" s="908"/>
      <c r="I41" s="970"/>
      <c r="J41" s="970"/>
      <c r="K41" s="989"/>
    </row>
    <row r="42" spans="1:11" ht="24" customHeight="1">
      <c r="A42" s="202" t="s">
        <v>443</v>
      </c>
      <c r="B42" s="1190"/>
      <c r="C42" s="1057"/>
      <c r="D42" s="965"/>
      <c r="E42" s="1057"/>
      <c r="F42" s="965"/>
      <c r="G42" s="1057"/>
      <c r="H42" s="965"/>
      <c r="I42" s="971"/>
      <c r="J42" s="971"/>
      <c r="K42" s="974"/>
    </row>
    <row r="43" spans="1:11" ht="15" customHeight="1">
      <c r="A43" s="203" t="s">
        <v>444</v>
      </c>
      <c r="B43" s="1187"/>
      <c r="C43" s="1058"/>
      <c r="D43" s="908"/>
      <c r="E43" s="1058">
        <v>0</v>
      </c>
      <c r="F43" s="908"/>
      <c r="G43" s="1055"/>
      <c r="H43" s="908"/>
      <c r="I43" s="970"/>
      <c r="J43" s="970"/>
      <c r="K43" s="989"/>
    </row>
    <row r="44" spans="1:11" ht="51" customHeight="1">
      <c r="A44" s="1008" t="s">
        <v>761</v>
      </c>
      <c r="B44" s="1187"/>
      <c r="C44" s="1058"/>
      <c r="D44" s="908"/>
      <c r="E44" s="1058"/>
      <c r="F44" s="908"/>
      <c r="G44" s="1055"/>
      <c r="H44" s="908"/>
      <c r="I44" s="970"/>
      <c r="J44" s="988"/>
      <c r="K44" s="989"/>
    </row>
    <row r="45" spans="1:11" ht="20.25" customHeight="1">
      <c r="A45" s="199" t="s">
        <v>718</v>
      </c>
      <c r="B45" s="1188">
        <v>-6864846</v>
      </c>
      <c r="C45" s="1058">
        <v>3781</v>
      </c>
      <c r="D45" s="908"/>
      <c r="E45" s="1058">
        <v>745310</v>
      </c>
      <c r="F45" s="908"/>
      <c r="G45" s="1055">
        <v>11609</v>
      </c>
      <c r="H45" s="908"/>
      <c r="I45" s="970"/>
      <c r="J45" s="972"/>
      <c r="K45" s="989"/>
    </row>
    <row r="46" spans="1:11" ht="24" customHeight="1">
      <c r="A46" s="698" t="s">
        <v>719</v>
      </c>
      <c r="B46" s="1198">
        <v>47372557</v>
      </c>
      <c r="C46" s="1059">
        <v>-9158921</v>
      </c>
      <c r="D46" s="967"/>
      <c r="E46" s="1071">
        <v>-9350202</v>
      </c>
      <c r="F46" s="967"/>
      <c r="G46" s="1059">
        <v>-27991364</v>
      </c>
      <c r="H46" s="967"/>
      <c r="I46" s="973"/>
      <c r="J46" s="974"/>
      <c r="K46" s="974"/>
    </row>
    <row r="47" spans="1:11" ht="24" customHeight="1">
      <c r="A47" s="205" t="s">
        <v>445</v>
      </c>
      <c r="B47" s="1192">
        <v>49077439</v>
      </c>
      <c r="C47" s="906">
        <v>-23569897</v>
      </c>
      <c r="D47" s="909"/>
      <c r="E47" s="906">
        <v>-24225999</v>
      </c>
      <c r="F47" s="909"/>
      <c r="G47" s="906">
        <v>-46165415</v>
      </c>
      <c r="H47" s="909"/>
      <c r="I47" s="975"/>
      <c r="J47" s="975"/>
      <c r="K47" s="976"/>
    </row>
    <row r="48" spans="1:11" ht="15">
      <c r="A48" s="206" t="s">
        <v>715</v>
      </c>
      <c r="B48" s="1192"/>
      <c r="C48" s="1060"/>
      <c r="D48" s="909"/>
      <c r="E48" s="1060"/>
      <c r="F48" s="909"/>
      <c r="G48" s="906"/>
      <c r="H48" s="909"/>
      <c r="I48" s="975"/>
      <c r="J48" s="975"/>
      <c r="K48" s="976"/>
    </row>
    <row r="49" spans="1:11" ht="15" customHeight="1">
      <c r="A49" s="205" t="s">
        <v>446</v>
      </c>
      <c r="B49" s="1192">
        <v>-10843574</v>
      </c>
      <c r="C49" s="906">
        <v>-10843574</v>
      </c>
      <c r="D49" s="909"/>
      <c r="E49" s="906">
        <v>-10843574</v>
      </c>
      <c r="F49" s="909"/>
      <c r="G49" s="906">
        <v>-10843574</v>
      </c>
      <c r="H49" s="909"/>
      <c r="I49" s="976">
        <v>1</v>
      </c>
      <c r="J49" s="975">
        <v>1</v>
      </c>
      <c r="K49" s="976">
        <v>1</v>
      </c>
    </row>
    <row r="50" spans="1:11" ht="15" customHeight="1">
      <c r="A50" s="205" t="s">
        <v>447</v>
      </c>
      <c r="B50" s="1192">
        <v>26992752</v>
      </c>
      <c r="C50" s="906">
        <v>26704475</v>
      </c>
      <c r="D50" s="909"/>
      <c r="E50" s="906">
        <v>27585338</v>
      </c>
      <c r="F50" s="909"/>
      <c r="G50" s="906">
        <v>29086803</v>
      </c>
      <c r="H50" s="909"/>
      <c r="I50" s="976">
        <v>0.98932020714301383</v>
      </c>
      <c r="J50" s="975">
        <v>1.0219535229308965</v>
      </c>
      <c r="K50" s="976">
        <v>1.0775782699000087</v>
      </c>
    </row>
    <row r="51" spans="1:11" ht="15" customHeight="1">
      <c r="A51" s="205" t="s">
        <v>448</v>
      </c>
      <c r="B51" s="1192">
        <v>30321920</v>
      </c>
      <c r="C51" s="906">
        <v>30070790</v>
      </c>
      <c r="D51" s="909"/>
      <c r="E51" s="906">
        <v>30321920</v>
      </c>
      <c r="F51" s="909"/>
      <c r="G51" s="906">
        <v>30321920</v>
      </c>
      <c r="H51" s="909"/>
      <c r="I51" s="976">
        <v>0.99171787274684453</v>
      </c>
      <c r="J51" s="975">
        <v>1</v>
      </c>
      <c r="K51" s="976">
        <v>1</v>
      </c>
    </row>
    <row r="52" spans="1:11" ht="15" customHeight="1">
      <c r="A52" s="205" t="s">
        <v>449</v>
      </c>
      <c r="B52" s="1192">
        <v>-205677</v>
      </c>
      <c r="C52" s="906">
        <v>22805</v>
      </c>
      <c r="D52" s="909"/>
      <c r="E52" s="906">
        <v>23556</v>
      </c>
      <c r="F52" s="909"/>
      <c r="G52" s="906">
        <v>39042</v>
      </c>
      <c r="H52" s="909"/>
      <c r="I52" s="976"/>
      <c r="J52" s="975"/>
      <c r="K52" s="976"/>
    </row>
    <row r="53" spans="1:11" ht="15" customHeight="1">
      <c r="A53" s="205" t="s">
        <v>450</v>
      </c>
      <c r="B53" s="1192">
        <v>15877000</v>
      </c>
      <c r="C53" s="906">
        <v>-1094833</v>
      </c>
      <c r="D53" s="909"/>
      <c r="E53" s="906">
        <v>-519834</v>
      </c>
      <c r="F53" s="909"/>
      <c r="G53" s="906">
        <v>-245389</v>
      </c>
      <c r="H53" s="909"/>
      <c r="I53" s="976"/>
      <c r="J53" s="975"/>
      <c r="K53" s="976"/>
    </row>
    <row r="54" spans="1:11" ht="15" customHeight="1">
      <c r="A54" s="205" t="s">
        <v>451</v>
      </c>
      <c r="B54" s="1192">
        <v>1000291</v>
      </c>
      <c r="C54" s="906">
        <v>547936</v>
      </c>
      <c r="D54" s="909"/>
      <c r="E54" s="906">
        <v>558532</v>
      </c>
      <c r="F54" s="909"/>
      <c r="G54" s="906">
        <v>1031211</v>
      </c>
      <c r="H54" s="909"/>
      <c r="I54" s="1215">
        <v>0.54777659701027004</v>
      </c>
      <c r="J54" s="1215">
        <v>0.55836951447128891</v>
      </c>
      <c r="K54" s="1215">
        <v>1.0309110048975747</v>
      </c>
    </row>
    <row r="55" spans="1:11" ht="15" customHeight="1">
      <c r="A55" s="205" t="s">
        <v>705</v>
      </c>
      <c r="B55" s="1192">
        <v>-65273</v>
      </c>
      <c r="C55" s="906">
        <v>19529</v>
      </c>
      <c r="D55" s="909"/>
      <c r="E55" s="906">
        <v>21166</v>
      </c>
      <c r="F55" s="909"/>
      <c r="G55" s="906">
        <v>22435</v>
      </c>
      <c r="H55" s="909"/>
      <c r="I55" s="976"/>
      <c r="J55" s="975"/>
      <c r="K55" s="976"/>
    </row>
    <row r="56" spans="1:11" ht="15" customHeight="1">
      <c r="A56" s="205" t="s">
        <v>706</v>
      </c>
      <c r="B56" s="1192"/>
      <c r="C56" s="906">
        <v>83654054</v>
      </c>
      <c r="D56" s="909"/>
      <c r="E56" s="906">
        <v>85263690</v>
      </c>
      <c r="F56" s="909"/>
      <c r="G56" s="906">
        <v>108926668</v>
      </c>
      <c r="H56" s="909"/>
      <c r="I56" s="976"/>
      <c r="J56" s="975"/>
      <c r="K56" s="976"/>
    </row>
    <row r="57" spans="1:11" ht="18" customHeight="1">
      <c r="A57" s="205" t="s">
        <v>707</v>
      </c>
      <c r="B57" s="1192">
        <v>14000000</v>
      </c>
      <c r="C57" s="1064">
        <v>-14657030</v>
      </c>
      <c r="D57" s="1077" t="s">
        <v>763</v>
      </c>
      <c r="E57" s="906">
        <v>-13890587</v>
      </c>
      <c r="F57" s="1077" t="s">
        <v>763</v>
      </c>
      <c r="G57" s="906">
        <v>-13348805</v>
      </c>
      <c r="H57" s="1077" t="s">
        <v>763</v>
      </c>
      <c r="I57" s="976"/>
      <c r="J57" s="975"/>
      <c r="K57" s="976"/>
    </row>
    <row r="58" spans="1:11" ht="15.75" customHeight="1">
      <c r="A58" s="205" t="s">
        <v>452</v>
      </c>
      <c r="B58" s="1193">
        <v>-1704882</v>
      </c>
      <c r="C58" s="1064">
        <v>14410976</v>
      </c>
      <c r="D58" s="909"/>
      <c r="E58" s="906">
        <v>14875797</v>
      </c>
      <c r="F58" s="909"/>
      <c r="G58" s="906">
        <v>18174051</v>
      </c>
      <c r="H58" s="909"/>
      <c r="I58" s="976"/>
      <c r="J58" s="975"/>
      <c r="K58" s="976"/>
    </row>
    <row r="59" spans="1:11" ht="8.25" customHeight="1">
      <c r="A59" s="207"/>
      <c r="B59" s="647"/>
      <c r="C59" s="1061"/>
      <c r="D59" s="648"/>
      <c r="E59" s="1072"/>
      <c r="F59" s="1070"/>
      <c r="G59" s="1061"/>
      <c r="H59" s="648"/>
      <c r="I59" s="780"/>
      <c r="J59" s="786"/>
      <c r="K59" s="786"/>
    </row>
    <row r="60" spans="1:11" ht="17.25" customHeight="1"/>
    <row r="61" spans="1:11" ht="17.25" customHeight="1"/>
    <row r="62" spans="1:11" ht="17.25" customHeight="1">
      <c r="A62" s="178"/>
      <c r="B62" s="178"/>
      <c r="C62" s="179"/>
      <c r="D62" s="1023"/>
      <c r="E62" s="172"/>
      <c r="F62" s="172"/>
      <c r="G62" s="172"/>
      <c r="H62" s="172"/>
      <c r="I62" s="172"/>
      <c r="J62" s="180"/>
      <c r="K62" s="181" t="s">
        <v>2</v>
      </c>
    </row>
    <row r="63" spans="1:11" ht="15.95" customHeight="1">
      <c r="A63" s="182"/>
      <c r="B63" s="183" t="s">
        <v>227</v>
      </c>
      <c r="C63" s="184" t="s">
        <v>229</v>
      </c>
      <c r="D63" s="187"/>
      <c r="E63" s="185"/>
      <c r="F63" s="185"/>
      <c r="G63" s="186"/>
      <c r="H63" s="185"/>
      <c r="I63" s="187" t="s">
        <v>433</v>
      </c>
      <c r="J63" s="185"/>
      <c r="K63" s="186"/>
    </row>
    <row r="64" spans="1:11" ht="15.95" customHeight="1">
      <c r="A64" s="188" t="s">
        <v>3</v>
      </c>
      <c r="B64" s="189" t="s">
        <v>228</v>
      </c>
      <c r="C64" s="1053"/>
      <c r="D64" s="1062"/>
      <c r="E64" s="1053"/>
      <c r="F64" s="1062"/>
      <c r="G64" s="1053"/>
      <c r="H64" s="1062"/>
      <c r="I64" s="190" t="s">
        <v>4</v>
      </c>
      <c r="J64" s="190" t="s">
        <v>4</v>
      </c>
      <c r="K64" s="191"/>
    </row>
    <row r="65" spans="1:11" ht="15.95" customHeight="1">
      <c r="A65" s="192"/>
      <c r="B65" s="193" t="s">
        <v>745</v>
      </c>
      <c r="C65" s="1053" t="s">
        <v>767</v>
      </c>
      <c r="D65" s="190"/>
      <c r="E65" s="1053" t="s">
        <v>768</v>
      </c>
      <c r="F65" s="190"/>
      <c r="G65" s="1053" t="s">
        <v>769</v>
      </c>
      <c r="H65" s="190"/>
      <c r="I65" s="191" t="s">
        <v>232</v>
      </c>
      <c r="J65" s="191" t="s">
        <v>437</v>
      </c>
      <c r="K65" s="191" t="s">
        <v>438</v>
      </c>
    </row>
    <row r="66" spans="1:11" ht="9.75" customHeight="1">
      <c r="A66" s="195" t="s">
        <v>439</v>
      </c>
      <c r="B66" s="196">
        <v>2</v>
      </c>
      <c r="C66" s="1054">
        <v>3</v>
      </c>
      <c r="D66" s="197"/>
      <c r="E66" s="1054">
        <v>4</v>
      </c>
      <c r="F66" s="197"/>
      <c r="G66" s="1054">
        <v>5</v>
      </c>
      <c r="H66" s="197"/>
      <c r="I66" s="197">
        <v>6</v>
      </c>
      <c r="J66" s="197">
        <v>7</v>
      </c>
      <c r="K66" s="197">
        <v>8</v>
      </c>
    </row>
    <row r="67" spans="1:11" ht="24" customHeight="1">
      <c r="A67" s="199" t="s">
        <v>440</v>
      </c>
      <c r="B67" s="1187">
        <v>482985154</v>
      </c>
      <c r="C67" s="1055">
        <v>278083530</v>
      </c>
      <c r="D67" s="908"/>
      <c r="E67" s="1055">
        <v>320103426</v>
      </c>
      <c r="F67" s="908"/>
      <c r="G67" s="1055">
        <v>360079874</v>
      </c>
      <c r="H67" s="908"/>
      <c r="I67" s="970">
        <v>0.57575999530619115</v>
      </c>
      <c r="J67" s="970">
        <v>0.662760383728068</v>
      </c>
      <c r="K67" s="988">
        <v>0.74552990090457316</v>
      </c>
    </row>
    <row r="68" spans="1:11" ht="24" customHeight="1">
      <c r="A68" s="200" t="s">
        <v>441</v>
      </c>
      <c r="B68" s="1188">
        <v>523492865</v>
      </c>
      <c r="C68" s="1056">
        <v>242829948</v>
      </c>
      <c r="D68" s="1063"/>
      <c r="E68" s="1056">
        <v>276736273</v>
      </c>
      <c r="F68" s="1063"/>
      <c r="G68" s="1073">
        <v>312491371</v>
      </c>
      <c r="H68" s="908"/>
      <c r="I68" s="970">
        <v>0.46386486662048393</v>
      </c>
      <c r="J68" s="970">
        <v>0.52863427852068245</v>
      </c>
      <c r="K68" s="989">
        <v>0.59693530111437143</v>
      </c>
    </row>
    <row r="69" spans="1:11" ht="24" customHeight="1">
      <c r="A69" s="199" t="s">
        <v>442</v>
      </c>
      <c r="B69" s="1189">
        <v>-40507711</v>
      </c>
      <c r="C69" s="1055">
        <v>35253582</v>
      </c>
      <c r="D69" s="908"/>
      <c r="E69" s="1055">
        <v>43367153</v>
      </c>
      <c r="F69" s="908"/>
      <c r="G69" s="1055">
        <v>47588503</v>
      </c>
      <c r="H69" s="908"/>
      <c r="I69" s="970"/>
      <c r="J69" s="970"/>
      <c r="K69" s="989"/>
    </row>
    <row r="70" spans="1:11" ht="24" customHeight="1">
      <c r="A70" s="202" t="s">
        <v>443</v>
      </c>
      <c r="B70" s="1190"/>
      <c r="C70" s="1057"/>
      <c r="D70" s="965"/>
      <c r="E70" s="1057"/>
      <c r="F70" s="965"/>
      <c r="G70" s="1057"/>
      <c r="H70" s="965"/>
      <c r="I70" s="971"/>
      <c r="J70" s="971"/>
      <c r="K70" s="974"/>
    </row>
    <row r="71" spans="1:11" ht="15" customHeight="1">
      <c r="A71" s="203" t="s">
        <v>444</v>
      </c>
      <c r="B71" s="1187"/>
      <c r="C71" s="1058"/>
      <c r="D71" s="908"/>
      <c r="E71" s="1058"/>
      <c r="F71" s="908"/>
      <c r="G71" s="1055"/>
      <c r="H71" s="908"/>
      <c r="I71" s="970"/>
      <c r="J71" s="970"/>
      <c r="K71" s="989"/>
    </row>
    <row r="72" spans="1:11" ht="51" customHeight="1">
      <c r="A72" s="1008" t="s">
        <v>761</v>
      </c>
      <c r="B72" s="1187"/>
      <c r="C72" s="1058"/>
      <c r="D72" s="908"/>
      <c r="E72" s="1058"/>
      <c r="F72" s="908"/>
      <c r="G72" s="1055"/>
      <c r="H72" s="908"/>
      <c r="I72" s="970"/>
      <c r="J72" s="988"/>
      <c r="K72" s="989"/>
    </row>
    <row r="73" spans="1:11" ht="20.25" customHeight="1">
      <c r="A73" s="199" t="s">
        <v>718</v>
      </c>
      <c r="B73" s="1188">
        <v>-6864846</v>
      </c>
      <c r="C73" s="1058">
        <v>40794</v>
      </c>
      <c r="D73" s="908"/>
      <c r="E73" s="1058">
        <v>643937</v>
      </c>
      <c r="F73" s="908"/>
      <c r="G73" s="1055">
        <v>55513</v>
      </c>
      <c r="H73" s="908"/>
      <c r="I73" s="970"/>
      <c r="J73" s="972"/>
      <c r="K73" s="989"/>
    </row>
    <row r="74" spans="1:11" ht="24" customHeight="1">
      <c r="A74" s="698" t="s">
        <v>719</v>
      </c>
      <c r="B74" s="1198">
        <v>47372557</v>
      </c>
      <c r="C74" s="1059">
        <v>-35253582</v>
      </c>
      <c r="D74" s="967"/>
      <c r="E74" s="1071">
        <v>-43367153</v>
      </c>
      <c r="F74" s="967"/>
      <c r="G74" s="1059">
        <v>-47588503</v>
      </c>
      <c r="H74" s="967"/>
      <c r="I74" s="973"/>
      <c r="J74" s="974"/>
      <c r="K74" s="974"/>
    </row>
    <row r="75" spans="1:11" ht="24" customHeight="1">
      <c r="A75" s="205" t="s">
        <v>445</v>
      </c>
      <c r="B75" s="1192">
        <v>49077439</v>
      </c>
      <c r="C75" s="906">
        <v>-63330580</v>
      </c>
      <c r="D75" s="909"/>
      <c r="E75" s="906">
        <v>-73652313</v>
      </c>
      <c r="F75" s="909"/>
      <c r="G75" s="906">
        <v>-81315993</v>
      </c>
      <c r="H75" s="909"/>
      <c r="I75" s="975"/>
      <c r="J75" s="975"/>
      <c r="K75" s="976"/>
    </row>
    <row r="76" spans="1:11" ht="15">
      <c r="A76" s="206" t="s">
        <v>715</v>
      </c>
      <c r="B76" s="1192"/>
      <c r="C76" s="1060"/>
      <c r="D76" s="909"/>
      <c r="E76" s="1060"/>
      <c r="F76" s="909"/>
      <c r="G76" s="906"/>
      <c r="H76" s="909"/>
      <c r="I76" s="975"/>
      <c r="J76" s="975"/>
      <c r="K76" s="976"/>
    </row>
    <row r="77" spans="1:11" ht="15" customHeight="1">
      <c r="A77" s="205" t="s">
        <v>446</v>
      </c>
      <c r="B77" s="1192">
        <v>-10843574</v>
      </c>
      <c r="C77" s="906">
        <v>-10843574</v>
      </c>
      <c r="D77" s="909"/>
      <c r="E77" s="906">
        <v>-10843574</v>
      </c>
      <c r="F77" s="909"/>
      <c r="G77" s="906">
        <v>-10843574</v>
      </c>
      <c r="H77" s="909"/>
      <c r="I77" s="976">
        <v>1</v>
      </c>
      <c r="J77" s="975">
        <v>1</v>
      </c>
      <c r="K77" s="976">
        <v>1</v>
      </c>
    </row>
    <row r="78" spans="1:11" ht="15" customHeight="1">
      <c r="A78" s="205" t="s">
        <v>447</v>
      </c>
      <c r="B78" s="1192">
        <v>26992752</v>
      </c>
      <c r="C78" s="906">
        <v>25685492</v>
      </c>
      <c r="D78" s="909"/>
      <c r="E78" s="906">
        <v>27028486</v>
      </c>
      <c r="F78" s="909"/>
      <c r="G78" s="906">
        <v>31533359</v>
      </c>
      <c r="H78" s="909"/>
      <c r="I78" s="976">
        <v>0.9515699621883682</v>
      </c>
      <c r="J78" s="975">
        <v>1.0013238368581314</v>
      </c>
      <c r="K78" s="976">
        <v>1.168215786222909</v>
      </c>
    </row>
    <row r="79" spans="1:11" ht="15" customHeight="1">
      <c r="A79" s="205" t="s">
        <v>448</v>
      </c>
      <c r="B79" s="1192">
        <v>30321920</v>
      </c>
      <c r="C79" s="906">
        <v>30321920</v>
      </c>
      <c r="D79" s="909"/>
      <c r="E79" s="906">
        <v>30321920</v>
      </c>
      <c r="F79" s="909"/>
      <c r="G79" s="906">
        <v>30321920</v>
      </c>
      <c r="H79" s="909"/>
      <c r="I79" s="976">
        <v>1</v>
      </c>
      <c r="J79" s="975">
        <v>1</v>
      </c>
      <c r="K79" s="976">
        <v>1</v>
      </c>
    </row>
    <row r="80" spans="1:11" ht="15" customHeight="1">
      <c r="A80" s="205" t="s">
        <v>449</v>
      </c>
      <c r="B80" s="1192">
        <v>-205677</v>
      </c>
      <c r="C80" s="906">
        <v>43032</v>
      </c>
      <c r="D80" s="909"/>
      <c r="E80" s="906">
        <v>54756</v>
      </c>
      <c r="F80" s="909"/>
      <c r="G80" s="906">
        <v>58216</v>
      </c>
      <c r="H80" s="909"/>
      <c r="I80" s="976"/>
      <c r="J80" s="975"/>
      <c r="K80" s="976"/>
    </row>
    <row r="81" spans="1:11" ht="15" customHeight="1">
      <c r="A81" s="205" t="s">
        <v>450</v>
      </c>
      <c r="B81" s="1192">
        <v>15877000</v>
      </c>
      <c r="C81" s="906">
        <v>1380584</v>
      </c>
      <c r="D81" s="909"/>
      <c r="E81" s="906">
        <v>5700626</v>
      </c>
      <c r="F81" s="909"/>
      <c r="G81" s="906">
        <v>5845885</v>
      </c>
      <c r="H81" s="909"/>
      <c r="I81" s="976">
        <v>8.6954966303457837E-2</v>
      </c>
      <c r="J81" s="975">
        <v>0.359049316621528</v>
      </c>
      <c r="K81" s="976">
        <v>0.36819833721735845</v>
      </c>
    </row>
    <row r="82" spans="1:11" ht="15" customHeight="1">
      <c r="A82" s="205" t="s">
        <v>451</v>
      </c>
      <c r="B82" s="1192">
        <v>1000291</v>
      </c>
      <c r="C82" s="906">
        <v>1015002</v>
      </c>
      <c r="D82" s="909"/>
      <c r="E82" s="906">
        <v>1024439</v>
      </c>
      <c r="F82" s="909"/>
      <c r="G82" s="906">
        <v>1545918</v>
      </c>
      <c r="H82" s="909"/>
      <c r="I82" s="990">
        <v>1.0147067203443798</v>
      </c>
      <c r="J82" s="990">
        <v>1.024140974976282</v>
      </c>
      <c r="K82" s="990">
        <v>1.5454682687337984</v>
      </c>
    </row>
    <row r="83" spans="1:11" ht="15" customHeight="1">
      <c r="A83" s="205" t="s">
        <v>705</v>
      </c>
      <c r="B83" s="1192">
        <v>-65273</v>
      </c>
      <c r="C83" s="906">
        <v>21961</v>
      </c>
      <c r="D83" s="909"/>
      <c r="E83" s="906">
        <v>15955</v>
      </c>
      <c r="F83" s="909"/>
      <c r="G83" s="906">
        <v>11770</v>
      </c>
      <c r="H83" s="909"/>
      <c r="I83" s="976"/>
      <c r="J83" s="975"/>
      <c r="K83" s="976"/>
    </row>
    <row r="84" spans="1:11" ht="15" customHeight="1">
      <c r="A84" s="205" t="s">
        <v>706</v>
      </c>
      <c r="B84" s="1192"/>
      <c r="C84" s="906">
        <v>123679477</v>
      </c>
      <c r="D84" s="909"/>
      <c r="E84" s="906">
        <v>136425192</v>
      </c>
      <c r="F84" s="909"/>
      <c r="G84" s="906">
        <v>148581595</v>
      </c>
      <c r="H84" s="909"/>
      <c r="I84" s="976"/>
      <c r="J84" s="975"/>
      <c r="K84" s="976"/>
    </row>
    <row r="85" spans="1:11" ht="18" customHeight="1">
      <c r="A85" s="205" t="s">
        <v>707</v>
      </c>
      <c r="B85" s="1192">
        <v>14000000</v>
      </c>
      <c r="C85" s="1064">
        <v>-12724479</v>
      </c>
      <c r="D85" s="1077" t="s">
        <v>763</v>
      </c>
      <c r="E85" s="906">
        <v>-9470272</v>
      </c>
      <c r="F85" s="1077" t="s">
        <v>763</v>
      </c>
      <c r="G85" s="906">
        <v>-8792108</v>
      </c>
      <c r="H85" s="1077" t="s">
        <v>763</v>
      </c>
      <c r="I85" s="976"/>
      <c r="J85" s="975"/>
      <c r="K85" s="976"/>
    </row>
    <row r="86" spans="1:11" ht="15.75" customHeight="1">
      <c r="A86" s="205" t="s">
        <v>452</v>
      </c>
      <c r="B86" s="1193">
        <v>-1704882</v>
      </c>
      <c r="C86" s="1064">
        <v>28076998</v>
      </c>
      <c r="D86" s="909"/>
      <c r="E86" s="906">
        <v>30285160</v>
      </c>
      <c r="F86" s="909"/>
      <c r="G86" s="906">
        <v>33727490</v>
      </c>
      <c r="H86" s="909"/>
      <c r="I86" s="976"/>
      <c r="J86" s="975"/>
      <c r="K86" s="976"/>
    </row>
    <row r="87" spans="1:11" ht="8.25" customHeight="1">
      <c r="A87" s="207"/>
      <c r="B87" s="647"/>
      <c r="C87" s="1061"/>
      <c r="D87" s="648"/>
      <c r="E87" s="1072"/>
      <c r="F87" s="1070"/>
      <c r="G87" s="1061"/>
      <c r="H87" s="648"/>
      <c r="I87" s="780"/>
      <c r="J87" s="786"/>
      <c r="K87" s="786"/>
    </row>
    <row r="88" spans="1:11" ht="17.25" customHeight="1">
      <c r="A88" s="1181"/>
      <c r="B88" s="1182"/>
      <c r="C88" s="1182"/>
      <c r="D88" s="1182"/>
      <c r="E88" s="906"/>
      <c r="F88" s="906"/>
      <c r="G88" s="1182"/>
      <c r="H88" s="1182"/>
      <c r="I88" s="1178"/>
      <c r="J88" s="1178"/>
      <c r="K88" s="1178"/>
    </row>
    <row r="89" spans="1:11" ht="17.25" customHeight="1">
      <c r="A89" s="1181"/>
      <c r="B89" s="1182"/>
      <c r="C89" s="1182"/>
      <c r="D89" s="1182"/>
      <c r="E89" s="906"/>
      <c r="F89" s="906"/>
      <c r="G89" s="1182"/>
      <c r="H89" s="1182"/>
      <c r="I89" s="1178"/>
      <c r="J89" s="1178"/>
      <c r="K89" s="1178"/>
    </row>
    <row r="90" spans="1:11" ht="17.25" customHeight="1">
      <c r="A90" s="178"/>
      <c r="B90" s="178"/>
      <c r="C90" s="179"/>
      <c r="D90" s="1023"/>
      <c r="E90" s="172"/>
      <c r="F90" s="172"/>
      <c r="G90" s="172"/>
      <c r="H90" s="172"/>
      <c r="I90" s="172"/>
      <c r="J90" s="180"/>
      <c r="K90" s="181" t="s">
        <v>2</v>
      </c>
    </row>
    <row r="91" spans="1:11" ht="15.95" customHeight="1">
      <c r="A91" s="182"/>
      <c r="B91" s="183" t="s">
        <v>227</v>
      </c>
      <c r="C91" s="184" t="s">
        <v>229</v>
      </c>
      <c r="D91" s="187"/>
      <c r="E91" s="185"/>
      <c r="F91" s="185"/>
      <c r="G91" s="186"/>
      <c r="H91" s="185"/>
      <c r="I91" s="187" t="s">
        <v>433</v>
      </c>
      <c r="J91" s="185"/>
      <c r="K91" s="186"/>
    </row>
    <row r="92" spans="1:11" ht="15.95" customHeight="1">
      <c r="A92" s="188" t="s">
        <v>3</v>
      </c>
      <c r="B92" s="189" t="s">
        <v>228</v>
      </c>
      <c r="C92" s="1053"/>
      <c r="D92" s="1062"/>
      <c r="E92" s="1053"/>
      <c r="F92" s="1062"/>
      <c r="G92" s="1053"/>
      <c r="H92" s="1062"/>
      <c r="I92" s="190" t="s">
        <v>4</v>
      </c>
      <c r="J92" s="190" t="s">
        <v>4</v>
      </c>
      <c r="K92" s="191"/>
    </row>
    <row r="93" spans="1:11" ht="15.95" customHeight="1">
      <c r="A93" s="192"/>
      <c r="B93" s="193" t="s">
        <v>745</v>
      </c>
      <c r="C93" s="1053" t="s">
        <v>779</v>
      </c>
      <c r="D93" s="190"/>
      <c r="E93" s="1053" t="s">
        <v>785</v>
      </c>
      <c r="F93" s="190"/>
      <c r="G93" s="1053" t="s">
        <v>783</v>
      </c>
      <c r="H93" s="190"/>
      <c r="I93" s="191" t="s">
        <v>232</v>
      </c>
      <c r="J93" s="191" t="s">
        <v>437</v>
      </c>
      <c r="K93" s="191" t="s">
        <v>438</v>
      </c>
    </row>
    <row r="94" spans="1:11" ht="9.75" customHeight="1">
      <c r="A94" s="195" t="s">
        <v>439</v>
      </c>
      <c r="B94" s="196">
        <v>2</v>
      </c>
      <c r="C94" s="1054">
        <v>3</v>
      </c>
      <c r="D94" s="197"/>
      <c r="E94" s="1054">
        <v>4</v>
      </c>
      <c r="F94" s="197"/>
      <c r="G94" s="1054">
        <v>5</v>
      </c>
      <c r="H94" s="197"/>
      <c r="I94" s="197">
        <v>6</v>
      </c>
      <c r="J94" s="197">
        <v>7</v>
      </c>
      <c r="K94" s="197">
        <v>8</v>
      </c>
    </row>
    <row r="95" spans="1:11" ht="24" customHeight="1">
      <c r="A95" s="199" t="s">
        <v>440</v>
      </c>
      <c r="B95" s="1187">
        <v>482985154</v>
      </c>
      <c r="C95" s="1055">
        <v>405665501</v>
      </c>
      <c r="D95" s="908"/>
      <c r="E95" s="1055"/>
      <c r="F95" s="908"/>
      <c r="G95" s="1055"/>
      <c r="H95" s="908"/>
      <c r="I95" s="970">
        <v>0.83991298208722998</v>
      </c>
      <c r="J95" s="970"/>
      <c r="K95" s="988"/>
    </row>
    <row r="96" spans="1:11" ht="24" customHeight="1">
      <c r="A96" s="200" t="s">
        <v>441</v>
      </c>
      <c r="B96" s="1188">
        <v>523492865</v>
      </c>
      <c r="C96" s="1056">
        <v>353777367</v>
      </c>
      <c r="D96" s="1063"/>
      <c r="E96" s="1056"/>
      <c r="F96" s="1063"/>
      <c r="G96" s="1073"/>
      <c r="H96" s="908"/>
      <c r="I96" s="970">
        <v>0.6758016978894259</v>
      </c>
      <c r="J96" s="970"/>
      <c r="K96" s="989"/>
    </row>
    <row r="97" spans="1:11" ht="24" customHeight="1">
      <c r="A97" s="199" t="s">
        <v>442</v>
      </c>
      <c r="B97" s="1189">
        <v>-40507711</v>
      </c>
      <c r="C97" s="1055">
        <v>51888134</v>
      </c>
      <c r="D97" s="908"/>
      <c r="E97" s="1055"/>
      <c r="F97" s="908"/>
      <c r="G97" s="1055"/>
      <c r="H97" s="908"/>
      <c r="I97" s="970"/>
      <c r="J97" s="970"/>
      <c r="K97" s="989"/>
    </row>
    <row r="98" spans="1:11" ht="24" customHeight="1">
      <c r="A98" s="202" t="s">
        <v>443</v>
      </c>
      <c r="B98" s="1190"/>
      <c r="C98" s="1057"/>
      <c r="D98" s="965"/>
      <c r="E98" s="1057"/>
      <c r="F98" s="965"/>
      <c r="G98" s="1057"/>
      <c r="H98" s="965"/>
      <c r="I98" s="971"/>
      <c r="J98" s="971"/>
      <c r="K98" s="974"/>
    </row>
    <row r="99" spans="1:11" ht="15" customHeight="1">
      <c r="A99" s="203" t="s">
        <v>444</v>
      </c>
      <c r="B99" s="1187"/>
      <c r="C99" s="1058"/>
      <c r="D99" s="908"/>
      <c r="E99" s="1058"/>
      <c r="F99" s="908"/>
      <c r="G99" s="1055"/>
      <c r="H99" s="908"/>
      <c r="I99" s="970"/>
      <c r="J99" s="970"/>
      <c r="K99" s="989"/>
    </row>
    <row r="100" spans="1:11" ht="51" customHeight="1">
      <c r="A100" s="1008" t="s">
        <v>761</v>
      </c>
      <c r="B100" s="1187"/>
      <c r="C100" s="1058"/>
      <c r="D100" s="908"/>
      <c r="E100" s="1058"/>
      <c r="F100" s="908"/>
      <c r="G100" s="1055"/>
      <c r="H100" s="908"/>
      <c r="I100" s="970"/>
      <c r="J100" s="988"/>
      <c r="K100" s="989"/>
    </row>
    <row r="101" spans="1:11" ht="20.25" customHeight="1">
      <c r="A101" s="199" t="s">
        <v>718</v>
      </c>
      <c r="B101" s="1188">
        <v>-6864846</v>
      </c>
      <c r="C101" s="1058">
        <v>346868</v>
      </c>
      <c r="D101" s="908"/>
      <c r="E101" s="1058"/>
      <c r="F101" s="908"/>
      <c r="G101" s="1055"/>
      <c r="H101" s="908"/>
      <c r="I101" s="972"/>
      <c r="J101" s="972"/>
      <c r="K101" s="989"/>
    </row>
    <row r="102" spans="1:11" ht="24" customHeight="1">
      <c r="A102" s="698" t="s">
        <v>719</v>
      </c>
      <c r="B102" s="1198">
        <v>47372557</v>
      </c>
      <c r="C102" s="1059">
        <v>-51888134</v>
      </c>
      <c r="D102" s="967"/>
      <c r="E102" s="1071"/>
      <c r="F102" s="967"/>
      <c r="G102" s="1059"/>
      <c r="H102" s="1059"/>
      <c r="I102" s="1200"/>
      <c r="J102" s="971"/>
      <c r="K102" s="974"/>
    </row>
    <row r="103" spans="1:11" ht="24" customHeight="1">
      <c r="A103" s="205" t="s">
        <v>445</v>
      </c>
      <c r="B103" s="1192">
        <v>49077439</v>
      </c>
      <c r="C103" s="906">
        <v>-80578030</v>
      </c>
      <c r="D103" s="909"/>
      <c r="E103" s="906"/>
      <c r="F103" s="909"/>
      <c r="G103" s="906"/>
      <c r="H103" s="906"/>
      <c r="I103" s="976"/>
      <c r="J103" s="975"/>
      <c r="K103" s="976"/>
    </row>
    <row r="104" spans="1:11" ht="15">
      <c r="A104" s="206" t="s">
        <v>715</v>
      </c>
      <c r="B104" s="1192"/>
      <c r="C104" s="1060"/>
      <c r="D104" s="909"/>
      <c r="E104" s="1060"/>
      <c r="F104" s="909"/>
      <c r="G104" s="906"/>
      <c r="H104" s="906"/>
      <c r="I104" s="976"/>
      <c r="J104" s="975"/>
      <c r="K104" s="976"/>
    </row>
    <row r="105" spans="1:11" ht="15" customHeight="1">
      <c r="A105" s="205" t="s">
        <v>446</v>
      </c>
      <c r="B105" s="1192">
        <v>-10843574</v>
      </c>
      <c r="C105" s="906">
        <v>-10843574</v>
      </c>
      <c r="D105" s="909"/>
      <c r="E105" s="906"/>
      <c r="F105" s="909"/>
      <c r="G105" s="906"/>
      <c r="H105" s="906"/>
      <c r="I105" s="976">
        <v>1</v>
      </c>
      <c r="J105" s="975"/>
      <c r="K105" s="976"/>
    </row>
    <row r="106" spans="1:11" ht="15" customHeight="1">
      <c r="A106" s="205" t="s">
        <v>447</v>
      </c>
      <c r="B106" s="1192">
        <v>26992752</v>
      </c>
      <c r="C106" s="906">
        <v>24135651</v>
      </c>
      <c r="D106" s="909"/>
      <c r="E106" s="906"/>
      <c r="F106" s="909"/>
      <c r="G106" s="906"/>
      <c r="H106" s="906"/>
      <c r="I106" s="976">
        <v>0.8941530304134977</v>
      </c>
      <c r="J106" s="975"/>
      <c r="K106" s="976"/>
    </row>
    <row r="107" spans="1:11" ht="15" customHeight="1">
      <c r="A107" s="205" t="s">
        <v>448</v>
      </c>
      <c r="B107" s="1192">
        <v>30321920</v>
      </c>
      <c r="C107" s="906">
        <v>30321920</v>
      </c>
      <c r="D107" s="909"/>
      <c r="E107" s="906"/>
      <c r="F107" s="909"/>
      <c r="G107" s="906"/>
      <c r="H107" s="906"/>
      <c r="I107" s="976">
        <v>1</v>
      </c>
      <c r="J107" s="975"/>
      <c r="K107" s="976"/>
    </row>
    <row r="108" spans="1:11" ht="15" customHeight="1">
      <c r="A108" s="205" t="s">
        <v>449</v>
      </c>
      <c r="B108" s="1192">
        <v>-205677</v>
      </c>
      <c r="C108" s="906">
        <v>58942</v>
      </c>
      <c r="D108" s="909"/>
      <c r="E108" s="906"/>
      <c r="F108" s="909"/>
      <c r="G108" s="906"/>
      <c r="H108" s="906"/>
      <c r="I108" s="976"/>
      <c r="J108" s="975"/>
      <c r="K108" s="976"/>
    </row>
    <row r="109" spans="1:11" ht="15" customHeight="1">
      <c r="A109" s="205" t="s">
        <v>450</v>
      </c>
      <c r="B109" s="1192">
        <v>15877000</v>
      </c>
      <c r="C109" s="906">
        <v>2075336</v>
      </c>
      <c r="D109" s="909"/>
      <c r="E109" s="906"/>
      <c r="F109" s="909"/>
      <c r="G109" s="906"/>
      <c r="H109" s="906"/>
      <c r="I109" s="976">
        <v>0.13071335894690433</v>
      </c>
      <c r="J109" s="975"/>
      <c r="K109" s="976"/>
    </row>
    <row r="110" spans="1:11" ht="15" customHeight="1">
      <c r="A110" s="205" t="s">
        <v>451</v>
      </c>
      <c r="B110" s="1192">
        <v>1000291</v>
      </c>
      <c r="C110" s="906">
        <v>1536934</v>
      </c>
      <c r="D110" s="909"/>
      <c r="E110" s="906"/>
      <c r="F110" s="909"/>
      <c r="G110" s="906"/>
      <c r="H110" s="906"/>
      <c r="I110" s="976">
        <v>1.5364868823172457</v>
      </c>
      <c r="J110" s="1199"/>
      <c r="K110" s="990"/>
    </row>
    <row r="111" spans="1:11" ht="15" customHeight="1">
      <c r="A111" s="205" t="s">
        <v>705</v>
      </c>
      <c r="B111" s="1192">
        <v>-65273</v>
      </c>
      <c r="C111" s="906">
        <v>26</v>
      </c>
      <c r="D111" s="909"/>
      <c r="E111" s="906"/>
      <c r="F111" s="909"/>
      <c r="G111" s="906"/>
      <c r="H111" s="906"/>
      <c r="I111" s="976"/>
      <c r="J111" s="975"/>
      <c r="K111" s="976"/>
    </row>
    <row r="112" spans="1:11" ht="15" customHeight="1">
      <c r="A112" s="205" t="s">
        <v>706</v>
      </c>
      <c r="B112" s="1192"/>
      <c r="C112" s="906">
        <v>136490691</v>
      </c>
      <c r="D112" s="909"/>
      <c r="E112" s="906"/>
      <c r="F112" s="909"/>
      <c r="G112" s="906"/>
      <c r="H112" s="906"/>
      <c r="I112" s="976"/>
      <c r="J112" s="975"/>
      <c r="K112" s="976"/>
    </row>
    <row r="113" spans="1:11" ht="18" customHeight="1">
      <c r="A113" s="205" t="s">
        <v>707</v>
      </c>
      <c r="B113" s="1192">
        <v>14000000</v>
      </c>
      <c r="C113" s="1064">
        <v>-8627425</v>
      </c>
      <c r="D113" s="1077" t="s">
        <v>763</v>
      </c>
      <c r="E113" s="906"/>
      <c r="F113" s="1077"/>
      <c r="G113" s="906"/>
      <c r="H113" s="1176"/>
      <c r="I113" s="976"/>
      <c r="J113" s="975"/>
      <c r="K113" s="976"/>
    </row>
    <row r="114" spans="1:11" ht="15.75" customHeight="1">
      <c r="A114" s="205" t="s">
        <v>452</v>
      </c>
      <c r="B114" s="1193">
        <v>-1704882</v>
      </c>
      <c r="C114" s="1064">
        <v>28689896</v>
      </c>
      <c r="D114" s="909"/>
      <c r="E114" s="906"/>
      <c r="F114" s="909"/>
      <c r="G114" s="906"/>
      <c r="H114" s="906"/>
      <c r="I114" s="976"/>
      <c r="J114" s="975"/>
      <c r="K114" s="976"/>
    </row>
    <row r="115" spans="1:11" ht="8.25" customHeight="1">
      <c r="A115" s="207"/>
      <c r="B115" s="647"/>
      <c r="C115" s="1061"/>
      <c r="D115" s="648"/>
      <c r="E115" s="1072"/>
      <c r="F115" s="1070"/>
      <c r="G115" s="1061"/>
      <c r="H115" s="1061"/>
      <c r="I115" s="786"/>
      <c r="J115" s="780"/>
      <c r="K115" s="786"/>
    </row>
    <row r="116" spans="1:11" ht="17.25" customHeight="1"/>
    <row r="117" spans="1:11" ht="17.25" customHeight="1">
      <c r="A117" s="173" t="s">
        <v>786</v>
      </c>
    </row>
    <row r="118" spans="1:11" ht="17.25" customHeight="1">
      <c r="A118" s="173" t="s">
        <v>787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1" max="10" man="1"/>
    <brk id="59" max="10" man="1"/>
    <brk id="8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80" zoomScaleNormal="80" workbookViewId="0">
      <selection activeCell="K23" sqref="K23"/>
    </sheetView>
  </sheetViews>
  <sheetFormatPr defaultRowHeight="12.75"/>
  <cols>
    <col min="1" max="16384" width="9.140625" style="1032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80" zoomScaleNormal="80" workbookViewId="0">
      <selection activeCell="K23" sqref="K23"/>
    </sheetView>
  </sheetViews>
  <sheetFormatPr defaultRowHeight="12.75"/>
  <cols>
    <col min="1" max="16384" width="9.140625" style="103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75" zoomScaleNormal="75" workbookViewId="0">
      <selection activeCell="K23" sqref="K23"/>
    </sheetView>
  </sheetViews>
  <sheetFormatPr defaultRowHeight="12.75"/>
  <cols>
    <col min="1" max="16384" width="9.140625" style="1032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0" zoomScaleNormal="70" workbookViewId="0">
      <selection activeCell="K23" sqref="K23"/>
    </sheetView>
  </sheetViews>
  <sheetFormatPr defaultColWidth="12.5703125" defaultRowHeight="12.75"/>
  <cols>
    <col min="1" max="1" width="65.5703125" style="209" customWidth="1"/>
    <col min="2" max="2" width="16" style="209" bestFit="1" customWidth="1"/>
    <col min="3" max="5" width="14.7109375" style="209" customWidth="1"/>
    <col min="6" max="7" width="11.5703125" style="209" bestFit="1" customWidth="1"/>
    <col min="8" max="8" width="11.28515625" style="209" customWidth="1"/>
    <col min="9" max="16384" width="12.5703125" style="209"/>
  </cols>
  <sheetData>
    <row r="1" spans="1:20" ht="17.25" customHeight="1">
      <c r="A1" s="169" t="s">
        <v>453</v>
      </c>
      <c r="B1" s="208" t="s">
        <v>4</v>
      </c>
    </row>
    <row r="2" spans="1:20" ht="17.25" customHeight="1">
      <c r="A2" s="208"/>
      <c r="B2" s="208"/>
    </row>
    <row r="3" spans="1:20" ht="17.25" customHeight="1">
      <c r="A3" s="210" t="s">
        <v>454</v>
      </c>
      <c r="B3" s="211"/>
      <c r="C3" s="211"/>
      <c r="D3" s="211"/>
      <c r="E3" s="211"/>
      <c r="F3" s="211"/>
      <c r="G3" s="211"/>
    </row>
    <row r="4" spans="1:20" ht="17.25" customHeight="1">
      <c r="A4" s="210" t="s">
        <v>747</v>
      </c>
      <c r="B4" s="211"/>
      <c r="C4" s="211"/>
      <c r="D4" s="211"/>
      <c r="E4" s="211"/>
      <c r="F4" s="211"/>
      <c r="G4" s="211"/>
    </row>
    <row r="5" spans="1:20" ht="15.2" customHeight="1">
      <c r="G5" s="209" t="s">
        <v>4</v>
      </c>
    </row>
    <row r="6" spans="1:20" ht="15">
      <c r="G6" s="212" t="s">
        <v>4</v>
      </c>
      <c r="H6" s="212" t="s">
        <v>2</v>
      </c>
    </row>
    <row r="7" spans="1:20" ht="15.75" customHeight="1">
      <c r="A7" s="213"/>
      <c r="B7" s="1497" t="s">
        <v>723</v>
      </c>
      <c r="C7" s="1498"/>
      <c r="D7" s="1497" t="s">
        <v>748</v>
      </c>
      <c r="E7" s="1499"/>
      <c r="F7" s="1500" t="s">
        <v>433</v>
      </c>
      <c r="G7" s="1501"/>
      <c r="H7" s="1502"/>
      <c r="J7" s="214"/>
      <c r="K7" s="215"/>
      <c r="L7" s="215"/>
      <c r="M7" s="215"/>
      <c r="N7" s="216"/>
      <c r="O7" s="216"/>
      <c r="P7" s="216"/>
      <c r="Q7" s="216"/>
      <c r="R7" s="216"/>
      <c r="S7" s="216"/>
      <c r="T7" s="216"/>
    </row>
    <row r="8" spans="1:20" ht="15.75" customHeight="1">
      <c r="A8" s="217" t="s">
        <v>3</v>
      </c>
      <c r="B8" s="218" t="s">
        <v>231</v>
      </c>
      <c r="C8" s="650" t="s">
        <v>708</v>
      </c>
      <c r="D8" s="218" t="s">
        <v>231</v>
      </c>
      <c r="E8" s="219" t="s">
        <v>708</v>
      </c>
      <c r="F8" s="651" t="s">
        <v>4</v>
      </c>
      <c r="G8" s="220"/>
      <c r="H8" s="221" t="s">
        <v>4</v>
      </c>
      <c r="J8" s="214"/>
      <c r="K8" s="215"/>
      <c r="L8" s="215"/>
      <c r="M8" s="215"/>
      <c r="N8" s="216"/>
      <c r="O8" s="216"/>
      <c r="P8" s="216"/>
      <c r="Q8" s="216"/>
      <c r="R8" s="216"/>
      <c r="S8" s="216"/>
      <c r="T8" s="216"/>
    </row>
    <row r="9" spans="1:20" ht="15.75" customHeight="1">
      <c r="A9" s="222"/>
      <c r="B9" s="223" t="s">
        <v>228</v>
      </c>
      <c r="C9" s="652" t="s">
        <v>779</v>
      </c>
      <c r="D9" s="223" t="s">
        <v>228</v>
      </c>
      <c r="E9" s="652" t="s">
        <v>779</v>
      </c>
      <c r="F9" s="653" t="s">
        <v>232</v>
      </c>
      <c r="G9" s="224" t="s">
        <v>455</v>
      </c>
      <c r="H9" s="225" t="s">
        <v>456</v>
      </c>
      <c r="J9" s="214"/>
      <c r="K9" s="215"/>
      <c r="L9" s="215"/>
      <c r="M9" s="215"/>
      <c r="N9" s="216"/>
      <c r="O9" s="216"/>
      <c r="P9" s="216"/>
      <c r="Q9" s="216"/>
      <c r="R9" s="216"/>
      <c r="S9" s="216"/>
      <c r="T9" s="216"/>
    </row>
    <row r="10" spans="1:20" s="230" customFormat="1" ht="9.9499999999999993" customHeight="1">
      <c r="A10" s="226" t="s">
        <v>439</v>
      </c>
      <c r="B10" s="227" t="s">
        <v>32</v>
      </c>
      <c r="C10" s="228">
        <v>3</v>
      </c>
      <c r="D10" s="228">
        <v>4</v>
      </c>
      <c r="E10" s="229">
        <v>5</v>
      </c>
      <c r="F10" s="229">
        <v>6</v>
      </c>
      <c r="G10" s="228">
        <v>7</v>
      </c>
      <c r="H10" s="229">
        <v>8</v>
      </c>
      <c r="J10" s="231"/>
      <c r="K10" s="232"/>
      <c r="L10" s="232"/>
      <c r="M10" s="232"/>
      <c r="N10" s="233"/>
      <c r="O10" s="233"/>
      <c r="P10" s="233"/>
      <c r="Q10" s="233"/>
      <c r="R10" s="233"/>
      <c r="S10" s="233"/>
      <c r="T10" s="233"/>
    </row>
    <row r="11" spans="1:20" ht="24" customHeight="1">
      <c r="A11" s="234" t="s">
        <v>457</v>
      </c>
      <c r="B11" s="654">
        <v>398671644</v>
      </c>
      <c r="C11" s="802">
        <v>343972696</v>
      </c>
      <c r="D11" s="803">
        <v>482985154</v>
      </c>
      <c r="E11" s="790">
        <v>405665501</v>
      </c>
      <c r="F11" s="781">
        <v>0.86279699390910281</v>
      </c>
      <c r="G11" s="782">
        <v>0.83991298208722998</v>
      </c>
      <c r="H11" s="779">
        <v>1.17935378510392</v>
      </c>
      <c r="J11" s="231"/>
      <c r="K11" s="215"/>
      <c r="L11" s="215"/>
      <c r="M11" s="215"/>
      <c r="N11" s="216"/>
      <c r="O11" s="216"/>
      <c r="P11" s="216"/>
      <c r="Q11" s="216"/>
      <c r="R11" s="216"/>
      <c r="S11" s="216"/>
      <c r="T11" s="216"/>
    </row>
    <row r="12" spans="1:20" ht="24" customHeight="1">
      <c r="A12" s="234" t="s">
        <v>458</v>
      </c>
      <c r="B12" s="791">
        <v>508019293</v>
      </c>
      <c r="C12" s="801">
        <v>356042934</v>
      </c>
      <c r="D12" s="803">
        <v>523492865</v>
      </c>
      <c r="E12" s="789">
        <v>353777367</v>
      </c>
      <c r="F12" s="1039">
        <v>0.70084530037720438</v>
      </c>
      <c r="G12" s="782">
        <v>0.6758016978894259</v>
      </c>
      <c r="H12" s="976">
        <v>0.99363681516005031</v>
      </c>
      <c r="J12" s="235"/>
      <c r="K12" s="215"/>
      <c r="L12" s="215"/>
      <c r="M12" s="215"/>
      <c r="N12" s="216"/>
      <c r="O12" s="216"/>
      <c r="P12" s="216"/>
      <c r="Q12" s="216"/>
      <c r="R12" s="216"/>
      <c r="S12" s="216"/>
      <c r="T12" s="216"/>
    </row>
    <row r="13" spans="1:20" ht="24" customHeight="1">
      <c r="A13" s="234" t="s">
        <v>459</v>
      </c>
      <c r="B13" s="789">
        <v>-109347649</v>
      </c>
      <c r="C13" s="801">
        <v>-12070238</v>
      </c>
      <c r="D13" s="803">
        <v>-40507711</v>
      </c>
      <c r="E13" s="789">
        <v>51888134</v>
      </c>
      <c r="F13" s="1039">
        <v>0.11038406504743417</v>
      </c>
      <c r="G13" s="782"/>
      <c r="H13" s="976"/>
      <c r="J13" s="235"/>
      <c r="K13" s="215"/>
      <c r="L13" s="215"/>
      <c r="M13" s="215"/>
      <c r="N13" s="216"/>
      <c r="O13" s="216"/>
      <c r="P13" s="216"/>
      <c r="Q13" s="216"/>
      <c r="R13" s="216"/>
      <c r="S13" s="216"/>
      <c r="T13" s="216"/>
    </row>
    <row r="14" spans="1:20" ht="24" customHeight="1">
      <c r="A14" s="234" t="s">
        <v>460</v>
      </c>
      <c r="B14" s="789"/>
      <c r="C14" s="801"/>
      <c r="D14" s="1183"/>
      <c r="E14" s="789"/>
      <c r="F14" s="1039"/>
      <c r="G14" s="782"/>
      <c r="H14" s="976"/>
      <c r="J14" s="235"/>
      <c r="K14" s="215"/>
      <c r="L14" s="215"/>
      <c r="M14" s="215"/>
      <c r="N14" s="216"/>
      <c r="O14" s="216"/>
      <c r="P14" s="216"/>
      <c r="Q14" s="216"/>
      <c r="R14" s="216"/>
      <c r="S14" s="216"/>
      <c r="T14" s="216"/>
    </row>
    <row r="15" spans="1:20" ht="18" customHeight="1">
      <c r="A15" s="234" t="s">
        <v>461</v>
      </c>
      <c r="B15" s="789"/>
      <c r="C15" s="801"/>
      <c r="D15" s="1183"/>
      <c r="E15" s="789"/>
      <c r="F15" s="1039"/>
      <c r="G15" s="782"/>
      <c r="H15" s="976"/>
      <c r="J15" s="235"/>
      <c r="K15" s="236"/>
      <c r="L15" s="236"/>
      <c r="M15" s="236"/>
    </row>
    <row r="16" spans="1:20" ht="36.75" customHeight="1">
      <c r="A16" s="794" t="s">
        <v>720</v>
      </c>
      <c r="B16" s="789"/>
      <c r="C16" s="800"/>
      <c r="D16" s="1183"/>
      <c r="E16" s="789"/>
      <c r="F16" s="1039"/>
      <c r="G16" s="782"/>
      <c r="H16" s="976"/>
      <c r="J16" s="235"/>
      <c r="K16" s="236"/>
      <c r="L16" s="236"/>
      <c r="M16" s="236"/>
    </row>
    <row r="17" spans="1:10" ht="24" customHeight="1">
      <c r="A17" s="234" t="s">
        <v>721</v>
      </c>
      <c r="B17" s="789">
        <v>-16953881</v>
      </c>
      <c r="C17" s="803">
        <v>1229395</v>
      </c>
      <c r="D17" s="1201">
        <v>-6864846</v>
      </c>
      <c r="E17" s="1192">
        <v>346868</v>
      </c>
      <c r="F17" s="1164"/>
      <c r="G17" s="782"/>
      <c r="H17" s="976">
        <v>0.28214528284237367</v>
      </c>
    </row>
    <row r="18" spans="1:10" ht="24" customHeight="1">
      <c r="A18" s="234" t="s">
        <v>462</v>
      </c>
      <c r="B18" s="792">
        <v>126301530</v>
      </c>
      <c r="C18" s="805">
        <v>12070238</v>
      </c>
      <c r="D18" s="805">
        <v>47372557</v>
      </c>
      <c r="E18" s="792">
        <v>-51888134</v>
      </c>
      <c r="F18" s="1039">
        <v>9.5566839134886172E-2</v>
      </c>
      <c r="G18" s="782"/>
      <c r="H18" s="1021"/>
    </row>
    <row r="19" spans="1:10" ht="24" customHeight="1">
      <c r="A19" s="234" t="s">
        <v>463</v>
      </c>
      <c r="B19" s="271">
        <v>139639017</v>
      </c>
      <c r="C19" s="804">
        <v>28673398</v>
      </c>
      <c r="D19" s="804">
        <v>49077439</v>
      </c>
      <c r="E19" s="791">
        <v>-80578030</v>
      </c>
      <c r="F19" s="1039">
        <v>0.20533944320160891</v>
      </c>
      <c r="G19" s="782"/>
      <c r="H19" s="976"/>
    </row>
    <row r="20" spans="1:10" ht="24" customHeight="1">
      <c r="A20" s="234" t="s">
        <v>464</v>
      </c>
      <c r="B20" s="271">
        <v>-13337487</v>
      </c>
      <c r="C20" s="804">
        <v>-16603160</v>
      </c>
      <c r="D20" s="804">
        <v>-1704882</v>
      </c>
      <c r="E20" s="791">
        <v>28689896</v>
      </c>
      <c r="F20" s="1039">
        <v>1.2448491983534828</v>
      </c>
      <c r="G20" s="782"/>
      <c r="H20" s="976"/>
    </row>
    <row r="21" spans="1:10" ht="8.1" customHeight="1">
      <c r="A21" s="237"/>
      <c r="B21" s="273"/>
      <c r="C21" s="793"/>
      <c r="D21" s="655"/>
      <c r="E21" s="793"/>
      <c r="F21" s="1163"/>
      <c r="G21" s="783"/>
      <c r="H21" s="784"/>
    </row>
    <row r="22" spans="1:10" ht="8.1" customHeight="1">
      <c r="A22" s="656"/>
      <c r="B22" s="657"/>
      <c r="C22" s="657"/>
      <c r="D22" s="657"/>
      <c r="E22" s="658"/>
      <c r="F22" s="658"/>
      <c r="G22" s="658"/>
    </row>
    <row r="23" spans="1:10" s="76" customFormat="1" ht="15.75" customHeight="1">
      <c r="A23" s="1503"/>
      <c r="B23" s="1504"/>
      <c r="C23" s="1504"/>
      <c r="F23" s="75"/>
      <c r="G23" s="75"/>
      <c r="H23" s="75"/>
      <c r="I23" s="75"/>
      <c r="J23" s="75"/>
    </row>
    <row r="25" spans="1:10" ht="24.75" customHeight="1">
      <c r="A25" s="238" t="s">
        <v>4</v>
      </c>
      <c r="B25" s="272"/>
      <c r="C25" s="272"/>
    </row>
    <row r="26" spans="1:10">
      <c r="B26" s="272"/>
      <c r="C26" s="272"/>
    </row>
    <row r="27" spans="1:10">
      <c r="B27" s="272"/>
      <c r="C27" s="272"/>
    </row>
    <row r="28" spans="1:10">
      <c r="B28" s="272"/>
      <c r="C28" s="272"/>
    </row>
    <row r="29" spans="1:10" ht="15">
      <c r="B29" s="268"/>
      <c r="C29" s="269"/>
    </row>
    <row r="30" spans="1:10">
      <c r="B30" s="272"/>
      <c r="C30" s="272"/>
    </row>
    <row r="31" spans="1:10">
      <c r="B31" s="272"/>
      <c r="C31" s="272"/>
    </row>
    <row r="32" spans="1:10">
      <c r="B32" s="272"/>
      <c r="C32" s="272"/>
    </row>
    <row r="33" spans="2:3">
      <c r="B33" s="272"/>
      <c r="C33" s="272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80" zoomScaleNormal="80" workbookViewId="0">
      <selection activeCell="K23" sqref="K23"/>
    </sheetView>
  </sheetViews>
  <sheetFormatPr defaultRowHeight="12.75"/>
  <cols>
    <col min="1" max="16384" width="9.140625" style="1032"/>
  </cols>
  <sheetData>
    <row r="27" spans="2:2">
      <c r="B27" s="1226" t="s">
        <v>789</v>
      </c>
    </row>
    <row r="28" spans="2:2">
      <c r="B28" s="1227" t="s">
        <v>790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WYKRES1</vt:lpstr>
      <vt:lpstr>WYKRES2</vt:lpstr>
      <vt:lpstr>WYKRES3</vt:lpstr>
      <vt:lpstr>TABLICA 2</vt:lpstr>
      <vt:lpstr>WYKRES6</vt:lpstr>
      <vt:lpstr>TABLICA 3</vt:lpstr>
      <vt:lpstr>WYKRES5</vt:lpstr>
      <vt:lpstr>TABLICA 4 </vt:lpstr>
      <vt:lpstr>TABLICA 5</vt:lpstr>
      <vt:lpstr>WYKRES7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WYKRES4</vt:lpstr>
      <vt:lpstr>TABLICA 16</vt:lpstr>
      <vt:lpstr>TYTUŁ-środ.europejskie</vt:lpstr>
      <vt:lpstr>TABLICA 17</vt:lpstr>
      <vt:lpstr>TABLICA 18</vt:lpstr>
      <vt:lpstr>TABLICA 19</vt:lpstr>
      <vt:lpstr>TABLICA 20 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 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 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10 2021</dc:title>
  <cp:lastPrinted>2021-12-02T11:10:59Z</cp:lastPrinted>
  <dcterms:created xsi:type="dcterms:W3CDTF">2019-07-31T09:18:36Z</dcterms:created>
  <dcterms:modified xsi:type="dcterms:W3CDTF">2021-12-02T11:12:52Z</dcterms:modified>
</cp:coreProperties>
</file>