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3 ROK 2020\10 październik\Robocze\"/>
    </mc:Choice>
  </mc:AlternateContent>
  <bookViews>
    <workbookView xWindow="0" yWindow="0" windowWidth="28800" windowHeight="10335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2" r:id="rId21"/>
    <sheet name="TABLICA 18" sheetId="73" r:id="rId22"/>
    <sheet name="TABLICA 19" sheetId="74" r:id="rId23"/>
    <sheet name="TABLICA 20" sheetId="75" r:id="rId24"/>
    <sheet name="WYKRES1" sheetId="76" r:id="rId25"/>
    <sheet name="WYKRES2" sheetId="77" r:id="rId26"/>
    <sheet name="WYKRES3" sheetId="78" r:id="rId27"/>
    <sheet name="WYKRES4" sheetId="79" r:id="rId28"/>
    <sheet name="WYKRES5" sheetId="80" r:id="rId29"/>
    <sheet name="WYKRES6" sheetId="81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18'!$A$6:$HV$62</definedName>
    <definedName name="_xlnm._FilterDatabase" localSheetId="22" hidden="1">'TABLICA 19'!$A$6:$L$279</definedName>
    <definedName name="_xlnm._FilterDatabase" localSheetId="23" hidden="1">'TABLICA 20'!$A$11:$N$107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1'!$A$1:$H$118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13'!$A$1:$H$39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17'!$A$1:$H$52</definedName>
    <definedName name="_xlnm.Print_Area" localSheetId="21">'TABLICA 18'!$A$1:$D$43</definedName>
    <definedName name="_xlnm.Print_Area" localSheetId="22">'TABLICA 19'!$A$1:$L$278</definedName>
    <definedName name="_xlnm.Print_Area" localSheetId="4">'TABLICA 2'!$A$1:$H$23</definedName>
    <definedName name="_xlnm.Print_Area" localSheetId="23">'TABLICA 20'!$A$1:$N$108</definedName>
    <definedName name="_xlnm.Print_Area" localSheetId="5">'TABLICA 3'!$A$1:$L$175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6'!$B$1:$L$134</definedName>
    <definedName name="_xlnm.Print_Area" localSheetId="9">'TABLICA 7'!$A$12:$L$185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13'!$C$2:$G$39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0">'TABLICA 17'!$1:$3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107" i="75" l="1"/>
  <c r="M107" i="75"/>
  <c r="L107" i="75"/>
  <c r="K107" i="75"/>
  <c r="J107" i="75"/>
  <c r="I107" i="75"/>
  <c r="H107" i="75"/>
  <c r="G107" i="75"/>
  <c r="F107" i="75"/>
  <c r="E107" i="75"/>
  <c r="D107" i="75"/>
  <c r="I278" i="74"/>
  <c r="G278" i="74"/>
  <c r="E278" i="74"/>
  <c r="L277" i="74"/>
  <c r="L276" i="74"/>
  <c r="J276" i="74"/>
  <c r="H276" i="74"/>
  <c r="F276" i="74"/>
  <c r="L275" i="74"/>
  <c r="J275" i="74"/>
  <c r="H275" i="74"/>
  <c r="F275" i="74"/>
  <c r="L274" i="74"/>
  <c r="L272" i="74"/>
  <c r="L271" i="74"/>
  <c r="J271" i="74"/>
  <c r="H271" i="74"/>
  <c r="F271" i="74"/>
  <c r="L270" i="74"/>
  <c r="L269" i="74"/>
  <c r="J269" i="74"/>
  <c r="H269" i="74"/>
  <c r="F269" i="74"/>
  <c r="L268" i="74"/>
  <c r="L267" i="74"/>
  <c r="L266" i="74"/>
  <c r="J265" i="74"/>
  <c r="H265" i="74"/>
  <c r="F265" i="74"/>
  <c r="L264" i="74"/>
  <c r="L263" i="74"/>
  <c r="J263" i="74"/>
  <c r="H263" i="74"/>
  <c r="F263" i="74"/>
  <c r="L262" i="74"/>
  <c r="L261" i="74"/>
  <c r="L260" i="74"/>
  <c r="K260" i="74"/>
  <c r="L259" i="74"/>
  <c r="J258" i="74"/>
  <c r="H258" i="74"/>
  <c r="F258" i="74"/>
  <c r="L257" i="74"/>
  <c r="L256" i="74"/>
  <c r="K256" i="74"/>
  <c r="L255" i="74"/>
  <c r="J254" i="74"/>
  <c r="H254" i="74"/>
  <c r="F254" i="74"/>
  <c r="L253" i="74"/>
  <c r="L252" i="74"/>
  <c r="J252" i="74"/>
  <c r="H252" i="74"/>
  <c r="F252" i="74"/>
  <c r="L251" i="74"/>
  <c r="L250" i="74"/>
  <c r="K250" i="74"/>
  <c r="L249" i="74"/>
  <c r="J248" i="74"/>
  <c r="H248" i="74"/>
  <c r="F248" i="74"/>
  <c r="L247" i="74"/>
  <c r="L246" i="74"/>
  <c r="L245" i="74"/>
  <c r="L244" i="74"/>
  <c r="J242" i="74"/>
  <c r="H242" i="74"/>
  <c r="F242" i="74"/>
  <c r="L241" i="74"/>
  <c r="L240" i="74"/>
  <c r="L239" i="74"/>
  <c r="K239" i="74"/>
  <c r="J239" i="74"/>
  <c r="H239" i="74"/>
  <c r="F239" i="74"/>
  <c r="J237" i="74"/>
  <c r="H237" i="74"/>
  <c r="F237" i="74"/>
  <c r="K233" i="74"/>
  <c r="J233" i="74"/>
  <c r="H233" i="74"/>
  <c r="F233" i="74"/>
  <c r="L232" i="74"/>
  <c r="F232" i="74"/>
  <c r="J231" i="74"/>
  <c r="H231" i="74"/>
  <c r="L230" i="74"/>
  <c r="L229" i="74"/>
  <c r="J229" i="74"/>
  <c r="H229" i="74"/>
  <c r="F229" i="74"/>
  <c r="L228" i="74"/>
  <c r="K228" i="74"/>
  <c r="L227" i="74"/>
  <c r="K227" i="74"/>
  <c r="L226" i="74"/>
  <c r="K226" i="74"/>
  <c r="J226" i="74"/>
  <c r="H226" i="74"/>
  <c r="F226" i="74"/>
  <c r="J224" i="74"/>
  <c r="H224" i="74"/>
  <c r="F224" i="74"/>
  <c r="L223" i="74"/>
  <c r="J223" i="74"/>
  <c r="H223" i="74"/>
  <c r="F223" i="74"/>
  <c r="L222" i="74"/>
  <c r="K222" i="74"/>
  <c r="J222" i="74"/>
  <c r="H222" i="74"/>
  <c r="F222" i="74"/>
  <c r="L221" i="74"/>
  <c r="K221" i="74"/>
  <c r="L220" i="74"/>
  <c r="K220" i="74"/>
  <c r="J220" i="74"/>
  <c r="H220" i="74"/>
  <c r="F220" i="74"/>
  <c r="L219" i="74"/>
  <c r="K219" i="74"/>
  <c r="J219" i="74"/>
  <c r="H219" i="74"/>
  <c r="F219" i="74"/>
  <c r="L218" i="74"/>
  <c r="L217" i="74"/>
  <c r="K217" i="74"/>
  <c r="J217" i="74"/>
  <c r="H217" i="74"/>
  <c r="F217" i="74"/>
  <c r="L216" i="74"/>
  <c r="J216" i="74"/>
  <c r="H216" i="74"/>
  <c r="F216" i="74"/>
  <c r="L215" i="74"/>
  <c r="K215" i="74"/>
  <c r="L214" i="74"/>
  <c r="K214" i="74"/>
  <c r="J214" i="74"/>
  <c r="H214" i="74"/>
  <c r="F214" i="74"/>
  <c r="L213" i="74"/>
  <c r="K213" i="74"/>
  <c r="F213" i="74"/>
  <c r="L212" i="74"/>
  <c r="J212" i="74"/>
  <c r="H212" i="74"/>
  <c r="L211" i="74"/>
  <c r="K211" i="74"/>
  <c r="L210" i="74"/>
  <c r="K210" i="74"/>
  <c r="L209" i="74"/>
  <c r="K209" i="74"/>
  <c r="L208" i="74"/>
  <c r="K208" i="74"/>
  <c r="L207" i="74"/>
  <c r="K207" i="74"/>
  <c r="J207" i="74"/>
  <c r="H207" i="74"/>
  <c r="F207" i="74"/>
  <c r="L206" i="74"/>
  <c r="K206" i="74"/>
  <c r="L205" i="74"/>
  <c r="K205" i="74"/>
  <c r="J204" i="74"/>
  <c r="H204" i="74"/>
  <c r="F204" i="74"/>
  <c r="L203" i="74"/>
  <c r="L200" i="74"/>
  <c r="L199" i="74"/>
  <c r="L198" i="74"/>
  <c r="J198" i="74"/>
  <c r="H198" i="74"/>
  <c r="F198" i="74"/>
  <c r="L197" i="74"/>
  <c r="K197" i="74"/>
  <c r="L196" i="74"/>
  <c r="K196" i="74"/>
  <c r="J196" i="74"/>
  <c r="H196" i="74"/>
  <c r="F196" i="74"/>
  <c r="L195" i="74"/>
  <c r="K195" i="74"/>
  <c r="L194" i="74"/>
  <c r="K194" i="74"/>
  <c r="L193" i="74"/>
  <c r="K193" i="74"/>
  <c r="J193" i="74"/>
  <c r="H193" i="74"/>
  <c r="F193" i="74"/>
  <c r="L192" i="74"/>
  <c r="K192" i="74"/>
  <c r="L191" i="74"/>
  <c r="K191" i="74"/>
  <c r="L190" i="74"/>
  <c r="K190" i="74"/>
  <c r="L189" i="74"/>
  <c r="K189" i="74"/>
  <c r="L187" i="74"/>
  <c r="K187" i="74"/>
  <c r="L186" i="74"/>
  <c r="K186" i="74"/>
  <c r="L185" i="74"/>
  <c r="K185" i="74"/>
  <c r="L184" i="74"/>
  <c r="L183" i="74"/>
  <c r="K183" i="74"/>
  <c r="J183" i="74"/>
  <c r="H183" i="74"/>
  <c r="F183" i="74"/>
  <c r="L182" i="74"/>
  <c r="K182" i="74"/>
  <c r="L181" i="74"/>
  <c r="K181" i="74"/>
  <c r="L178" i="74"/>
  <c r="K178" i="74"/>
  <c r="J178" i="74"/>
  <c r="H178" i="74"/>
  <c r="F178" i="74"/>
  <c r="L177" i="74"/>
  <c r="L175" i="74"/>
  <c r="L172" i="74"/>
  <c r="K172" i="74"/>
  <c r="L171" i="74"/>
  <c r="K171" i="74"/>
  <c r="L170" i="74"/>
  <c r="K170" i="74"/>
  <c r="L169" i="74"/>
  <c r="K169" i="74"/>
  <c r="L168" i="74"/>
  <c r="L167" i="74"/>
  <c r="K167" i="74"/>
  <c r="J167" i="74"/>
  <c r="H167" i="74"/>
  <c r="F167" i="74"/>
  <c r="L166" i="74"/>
  <c r="K166" i="74"/>
  <c r="L165" i="74"/>
  <c r="K165" i="74"/>
  <c r="L164" i="74"/>
  <c r="K164" i="74"/>
  <c r="L163" i="74"/>
  <c r="L162" i="74"/>
  <c r="K162" i="74"/>
  <c r="L161" i="74"/>
  <c r="K161" i="74"/>
  <c r="L160" i="74"/>
  <c r="K160" i="74"/>
  <c r="L159" i="74"/>
  <c r="L158" i="74"/>
  <c r="K158" i="74"/>
  <c r="L157" i="74"/>
  <c r="K157" i="74"/>
  <c r="L156" i="74"/>
  <c r="K156" i="74"/>
  <c r="L154" i="74"/>
  <c r="K154" i="74"/>
  <c r="L153" i="74"/>
  <c r="K153" i="74"/>
  <c r="L150" i="74"/>
  <c r="K150" i="74"/>
  <c r="J150" i="74"/>
  <c r="H150" i="74"/>
  <c r="F150" i="74"/>
  <c r="L149" i="74"/>
  <c r="K149" i="74"/>
  <c r="L148" i="74"/>
  <c r="J148" i="74"/>
  <c r="H148" i="74"/>
  <c r="F148" i="74"/>
  <c r="L146" i="74"/>
  <c r="K146" i="74"/>
  <c r="L145" i="74"/>
  <c r="K145" i="74"/>
  <c r="L144" i="74"/>
  <c r="K144" i="74"/>
  <c r="L143" i="74"/>
  <c r="K143" i="74"/>
  <c r="J143" i="74"/>
  <c r="H143" i="74"/>
  <c r="F143" i="74"/>
  <c r="L142" i="74"/>
  <c r="K142" i="74"/>
  <c r="L141" i="74"/>
  <c r="K141" i="74"/>
  <c r="L140" i="74"/>
  <c r="K140" i="74"/>
  <c r="L138" i="74"/>
  <c r="K138" i="74"/>
  <c r="J137" i="74"/>
  <c r="H137" i="74"/>
  <c r="F137" i="74"/>
  <c r="L136" i="74"/>
  <c r="K136" i="74"/>
  <c r="L135" i="74"/>
  <c r="K135" i="74"/>
  <c r="L134" i="74"/>
  <c r="K134" i="74"/>
  <c r="L133" i="74"/>
  <c r="K133" i="74"/>
  <c r="L132" i="74"/>
  <c r="K132" i="74"/>
  <c r="L131" i="74"/>
  <c r="K131" i="74"/>
  <c r="L130" i="74"/>
  <c r="K130" i="74"/>
  <c r="L129" i="74"/>
  <c r="K129" i="74"/>
  <c r="L128" i="74"/>
  <c r="K128" i="74"/>
  <c r="L127" i="74"/>
  <c r="K127" i="74"/>
  <c r="L126" i="74"/>
  <c r="K126" i="74"/>
  <c r="L125" i="74"/>
  <c r="K125" i="74"/>
  <c r="L124" i="74"/>
  <c r="K124" i="74"/>
  <c r="L123" i="74"/>
  <c r="K123" i="74"/>
  <c r="L122" i="74"/>
  <c r="K122" i="74"/>
  <c r="L121" i="74"/>
  <c r="K121" i="74"/>
  <c r="L120" i="74"/>
  <c r="L119" i="74"/>
  <c r="K119" i="74"/>
  <c r="L118" i="74"/>
  <c r="K118" i="74"/>
  <c r="L117" i="74"/>
  <c r="K117" i="74"/>
  <c r="L116" i="74"/>
  <c r="L115" i="74"/>
  <c r="K115" i="74"/>
  <c r="L114" i="74"/>
  <c r="K114" i="74"/>
  <c r="L113" i="74"/>
  <c r="K113" i="74"/>
  <c r="L112" i="74"/>
  <c r="K112" i="74"/>
  <c r="L111" i="74"/>
  <c r="K111" i="74"/>
  <c r="L110" i="74"/>
  <c r="K110" i="74"/>
  <c r="L109" i="74"/>
  <c r="K109" i="74"/>
  <c r="L108" i="74"/>
  <c r="K108" i="74"/>
  <c r="L107" i="74"/>
  <c r="K107" i="74"/>
  <c r="L106" i="74"/>
  <c r="K106" i="74"/>
  <c r="L105" i="74"/>
  <c r="K105" i="74"/>
  <c r="L104" i="74"/>
  <c r="K104" i="74"/>
  <c r="J104" i="74"/>
  <c r="H104" i="74"/>
  <c r="F104" i="74"/>
  <c r="L103" i="74"/>
  <c r="K103" i="74"/>
  <c r="J103" i="74"/>
  <c r="H103" i="74"/>
  <c r="F103" i="74"/>
  <c r="L101" i="74"/>
  <c r="K101" i="74"/>
  <c r="L100" i="74"/>
  <c r="K100" i="74"/>
  <c r="L99" i="74"/>
  <c r="K99" i="74"/>
  <c r="L98" i="74"/>
  <c r="K98" i="74"/>
  <c r="L97" i="74"/>
  <c r="K97" i="74"/>
  <c r="L94" i="74"/>
  <c r="K94" i="74"/>
  <c r="L93" i="74"/>
  <c r="K93" i="74"/>
  <c r="L92" i="74"/>
  <c r="K92" i="74"/>
  <c r="L91" i="74"/>
  <c r="K91" i="74"/>
  <c r="L90" i="74"/>
  <c r="L89" i="74"/>
  <c r="K89" i="74"/>
  <c r="L88" i="74"/>
  <c r="K88" i="74"/>
  <c r="L87" i="74"/>
  <c r="K87" i="74"/>
  <c r="J87" i="74"/>
  <c r="H87" i="74"/>
  <c r="F87" i="74"/>
  <c r="L86" i="74"/>
  <c r="K86" i="74"/>
  <c r="L85" i="74"/>
  <c r="K85" i="74"/>
  <c r="L84" i="74"/>
  <c r="K84" i="74"/>
  <c r="L83" i="74"/>
  <c r="K83" i="74"/>
  <c r="L82" i="74"/>
  <c r="K82" i="74"/>
  <c r="L81" i="74"/>
  <c r="K81" i="74"/>
  <c r="L80" i="74"/>
  <c r="K80" i="74"/>
  <c r="L79" i="74"/>
  <c r="K79" i="74"/>
  <c r="L78" i="74"/>
  <c r="K78" i="74"/>
  <c r="L77" i="74"/>
  <c r="K77" i="74"/>
  <c r="L76" i="74"/>
  <c r="K76" i="74"/>
  <c r="L75" i="74"/>
  <c r="K75" i="74"/>
  <c r="L74" i="74"/>
  <c r="K74" i="74"/>
  <c r="L73" i="74"/>
  <c r="K73" i="74"/>
  <c r="L72" i="74"/>
  <c r="K72" i="74"/>
  <c r="L71" i="74"/>
  <c r="K71" i="74"/>
  <c r="L70" i="74"/>
  <c r="K70" i="74"/>
  <c r="L68" i="74"/>
  <c r="K68" i="74"/>
  <c r="L67" i="74"/>
  <c r="K67" i="74"/>
  <c r="L66" i="74"/>
  <c r="K66" i="74"/>
  <c r="J65" i="74"/>
  <c r="H65" i="74"/>
  <c r="F65" i="74"/>
  <c r="L64" i="74"/>
  <c r="K64" i="74"/>
  <c r="L63" i="74"/>
  <c r="K63" i="74"/>
  <c r="L62" i="74"/>
  <c r="J62" i="74"/>
  <c r="H62" i="74"/>
  <c r="F62" i="74"/>
  <c r="H61" i="74"/>
  <c r="L60" i="74"/>
  <c r="K60" i="74"/>
  <c r="L59" i="74"/>
  <c r="K59" i="74"/>
  <c r="L58" i="74"/>
  <c r="K58" i="74"/>
  <c r="L57" i="74"/>
  <c r="K57" i="74"/>
  <c r="L56" i="74"/>
  <c r="K56" i="74"/>
  <c r="L55" i="74"/>
  <c r="K55" i="74"/>
  <c r="J55" i="74"/>
  <c r="H55" i="74"/>
  <c r="F55" i="74"/>
  <c r="L54" i="74"/>
  <c r="L53" i="74"/>
  <c r="K53" i="74"/>
  <c r="J53" i="74"/>
  <c r="H53" i="74"/>
  <c r="F53" i="74"/>
  <c r="L52" i="74"/>
  <c r="K52" i="74"/>
  <c r="L51" i="74"/>
  <c r="K51" i="74"/>
  <c r="L50" i="74"/>
  <c r="K50" i="74"/>
  <c r="L49" i="74"/>
  <c r="K49" i="74"/>
  <c r="L48" i="74"/>
  <c r="K48" i="74"/>
  <c r="L47" i="74"/>
  <c r="K47" i="74"/>
  <c r="L44" i="74"/>
  <c r="K44" i="74"/>
  <c r="L43" i="74"/>
  <c r="K43" i="74"/>
  <c r="L42" i="74"/>
  <c r="K42" i="74"/>
  <c r="J40" i="74"/>
  <c r="H40" i="74"/>
  <c r="F40" i="74"/>
  <c r="L39" i="74"/>
  <c r="K39" i="74"/>
  <c r="L38" i="74"/>
  <c r="K38" i="74"/>
  <c r="L37" i="74"/>
  <c r="K37" i="74"/>
  <c r="L36" i="74"/>
  <c r="K36" i="74"/>
  <c r="L35" i="74"/>
  <c r="K35" i="74"/>
  <c r="L34" i="74"/>
  <c r="K34" i="74"/>
  <c r="J34" i="74"/>
  <c r="H34" i="74"/>
  <c r="F34" i="74"/>
  <c r="L33" i="74"/>
  <c r="K33" i="74"/>
  <c r="L32" i="74"/>
  <c r="K32" i="74"/>
  <c r="L31" i="74"/>
  <c r="L30" i="74"/>
  <c r="K30" i="74"/>
  <c r="L29" i="74"/>
  <c r="L28" i="74"/>
  <c r="K28" i="74"/>
  <c r="J28" i="74"/>
  <c r="H28" i="74"/>
  <c r="F28" i="74"/>
  <c r="L27" i="74"/>
  <c r="K27" i="74"/>
  <c r="L26" i="74"/>
  <c r="K26" i="74"/>
  <c r="L25" i="74"/>
  <c r="K25" i="74"/>
  <c r="J25" i="74"/>
  <c r="H25" i="74"/>
  <c r="F25" i="74"/>
  <c r="L24" i="74"/>
  <c r="K24" i="74"/>
  <c r="L23" i="74"/>
  <c r="K23" i="74"/>
  <c r="J23" i="74"/>
  <c r="H23" i="74"/>
  <c r="F23" i="74"/>
  <c r="L22" i="74"/>
  <c r="K22" i="74"/>
  <c r="J22" i="74"/>
  <c r="H22" i="74"/>
  <c r="F22" i="74"/>
  <c r="L21" i="74"/>
  <c r="K21" i="74"/>
  <c r="J20" i="74"/>
  <c r="H20" i="74"/>
  <c r="F20" i="74"/>
  <c r="J19" i="74"/>
  <c r="H19" i="74"/>
  <c r="H18" i="74"/>
  <c r="H17" i="74"/>
  <c r="H16" i="74"/>
  <c r="L14" i="74"/>
  <c r="K14" i="74"/>
  <c r="J14" i="74"/>
  <c r="H14" i="74"/>
  <c r="F14" i="74"/>
  <c r="J13" i="74"/>
  <c r="H13" i="74"/>
  <c r="J12" i="74"/>
  <c r="H12" i="74"/>
  <c r="J11" i="74"/>
  <c r="H11" i="74"/>
  <c r="H9" i="74"/>
  <c r="J8" i="74"/>
  <c r="H8" i="74"/>
  <c r="J7" i="74"/>
  <c r="H7" i="74"/>
  <c r="D38" i="73"/>
  <c r="D37" i="73"/>
  <c r="D36" i="73"/>
  <c r="C35" i="73"/>
  <c r="C32" i="73"/>
  <c r="D32" i="73" s="1"/>
  <c r="D31" i="73"/>
  <c r="D30" i="73"/>
  <c r="D29" i="73"/>
  <c r="D28" i="73"/>
  <c r="C28" i="73"/>
  <c r="B28" i="73"/>
  <c r="B32" i="73" s="1"/>
  <c r="B39" i="73" s="1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B50" i="72"/>
  <c r="F49" i="72"/>
  <c r="F48" i="72"/>
  <c r="E38" i="72"/>
  <c r="D38" i="72"/>
  <c r="C38" i="72"/>
  <c r="B38" i="72"/>
  <c r="H37" i="72"/>
  <c r="G37" i="72"/>
  <c r="F37" i="72"/>
  <c r="H36" i="72"/>
  <c r="G36" i="72"/>
  <c r="F36" i="72"/>
  <c r="E26" i="72"/>
  <c r="C26" i="72"/>
  <c r="B26" i="72"/>
  <c r="H25" i="72"/>
  <c r="G25" i="72"/>
  <c r="F25" i="72"/>
  <c r="H24" i="72"/>
  <c r="G24" i="72"/>
  <c r="F24" i="72"/>
  <c r="C14" i="72"/>
  <c r="B14" i="72"/>
  <c r="H13" i="72"/>
  <c r="G13" i="72"/>
  <c r="F13" i="72"/>
  <c r="H12" i="72"/>
  <c r="G12" i="72"/>
  <c r="F12" i="72"/>
  <c r="H278" i="74" l="1"/>
  <c r="J278" i="74"/>
  <c r="I279" i="74" s="1"/>
  <c r="F278" i="74"/>
  <c r="F26" i="72"/>
  <c r="H38" i="72"/>
  <c r="G26" i="72"/>
  <c r="K278" i="74"/>
  <c r="L278" i="74"/>
  <c r="C39" i="73"/>
  <c r="D39" i="73" s="1"/>
  <c r="F106" i="59" l="1"/>
  <c r="F107" i="59"/>
  <c r="F108" i="59"/>
  <c r="F109" i="59"/>
  <c r="F111" i="59"/>
  <c r="F114" i="59"/>
  <c r="F103" i="59"/>
  <c r="F102" i="59"/>
  <c r="F96" i="59"/>
  <c r="F101" i="59"/>
  <c r="F95" i="59"/>
  <c r="G31" i="59" l="1"/>
</calcChain>
</file>

<file path=xl/sharedStrings.xml><?xml version="1.0" encoding="utf-8"?>
<sst xmlns="http://schemas.openxmlformats.org/spreadsheetml/2006/main" count="4675" uniqueCount="936">
  <si>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</si>
  <si>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</si>
  <si>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</si>
  <si>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</si>
  <si>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</si>
  <si>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</si>
  <si>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</si>
  <si>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</si>
  <si>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</si>
  <si>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</si>
  <si>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</si>
  <si>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</si>
  <si>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</si>
  <si>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</si>
  <si>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</si>
  <si>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</si>
  <si>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</si>
  <si>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</si>
  <si>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</si>
  <si>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</si>
  <si>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</si>
  <si>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</si>
  <si>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</si>
  <si>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</si>
  <si>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</si>
  <si>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</si>
  <si>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</si>
  <si>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</si>
  <si>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</si>
  <si>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</si>
  <si>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</si>
  <si>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</si>
  <si>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</si>
  <si>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</si>
  <si>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</si>
  <si>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</si>
  <si>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</si>
  <si>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</si>
  <si>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</si>
  <si>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</si>
  <si>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</si>
  <si>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</si>
  <si>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</si>
  <si>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</si>
  <si>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</si>
  <si>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</si>
  <si>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</si>
  <si>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</si>
  <si>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</si>
  <si>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</si>
  <si>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</si>
  <si>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</si>
  <si>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</si>
  <si>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</si>
  <si>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</si>
  <si>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</si>
  <si>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</si>
  <si>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</si>
  <si>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</si>
  <si>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</si>
  <si>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</si>
  <si>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</si>
  <si>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</si>
  <si>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</si>
  <si>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</si>
  <si>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</si>
  <si>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</si>
  <si>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</si>
  <si>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</si>
  <si>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</si>
  <si>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</si>
  <si>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</si>
  <si>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</si>
  <si>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</si>
  <si>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</si>
  <si>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</si>
  <si>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</si>
  <si>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</si>
  <si>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</si>
  <si>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</si>
  <si>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</si>
  <si>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</si>
  <si>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</si>
  <si>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</si>
  <si>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</si>
  <si>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</si>
  <si>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</si>
  <si>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</si>
  <si>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</si>
  <si>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</si>
  <si>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</si>
  <si>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</si>
  <si>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</si>
  <si>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</si>
  <si>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</si>
  <si>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</si>
  <si>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</si>
  <si>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</si>
  <si>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</si>
  <si>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</si>
  <si>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</si>
  <si>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</si>
  <si>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</si>
  <si>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</si>
  <si>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</si>
  <si>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</si>
  <si>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</si>
  <si>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</si>
  <si>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</si>
  <si>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</si>
  <si>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</si>
  <si>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</si>
  <si>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</si>
  <si>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</si>
  <si>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</si>
  <si>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</si>
  <si>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</si>
  <si>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</si>
  <si>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</si>
  <si>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</si>
  <si>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</si>
  <si>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</si>
  <si>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</si>
  <si>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</si>
  <si>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</si>
  <si>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</si>
  <si>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</si>
  <si>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</si>
  <si>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</si>
  <si>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</si>
  <si>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</si>
  <si>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</si>
  <si>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</si>
  <si>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</si>
  <si>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</si>
  <si>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</si>
  <si>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</si>
  <si>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</si>
  <si>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</si>
  <si>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</si>
  <si>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</si>
  <si>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</si>
  <si>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</si>
  <si>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</si>
  <si>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</si>
  <si>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</si>
  <si>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</si>
  <si>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</si>
  <si>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</si>
  <si>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</si>
  <si>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</si>
  <si>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</si>
  <si>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</si>
  <si>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</si>
  <si>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</si>
  <si>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</si>
  <si>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</si>
  <si>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</si>
  <si>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</si>
  <si>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</si>
  <si>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</si>
  <si>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</si>
  <si>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</si>
  <si>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</si>
  <si>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</si>
  <si>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</si>
  <si>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</si>
  <si>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</si>
  <si>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</si>
  <si>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</si>
  <si>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</si>
  <si>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</si>
  <si>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</si>
  <si>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</si>
  <si>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</si>
  <si>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</si>
  <si>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</si>
  <si>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</si>
  <si>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</si>
  <si>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</si>
  <si>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</si>
  <si>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</si>
  <si>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</si>
  <si>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</si>
  <si>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</si>
  <si>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</si>
  <si>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</si>
  <si>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</si>
  <si>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</si>
  <si>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</si>
  <si>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</si>
  <si>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</si>
  <si>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</si>
  <si>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</si>
  <si>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</si>
  <si>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</si>
  <si>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</si>
  <si>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</si>
  <si>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</si>
  <si>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</si>
  <si>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</si>
  <si>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</si>
  <si>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</si>
  <si>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</si>
  <si>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</si>
  <si>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</si>
  <si>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</si>
  <si>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</si>
  <si>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</si>
  <si>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</si>
  <si>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</si>
  <si>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</si>
  <si>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</si>
  <si>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</si>
  <si>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</si>
  <si>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</si>
  <si>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</si>
  <si>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</si>
  <si>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</si>
  <si>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</si>
  <si>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</si>
  <si>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</si>
  <si>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</si>
  <si>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</si>
  <si>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</si>
  <si>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</si>
  <si>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</si>
  <si>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</si>
  <si>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</si>
  <si>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</si>
  <si>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</si>
  <si>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</si>
  <si>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</si>
  <si>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</si>
  <si>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</si>
  <si>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</si>
  <si>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</si>
  <si>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</si>
  <si>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</si>
  <si>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</si>
  <si>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</si>
  <si>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</si>
  <si>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</si>
  <si>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</si>
  <si>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</si>
  <si>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</si>
  <si>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</si>
  <si>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</si>
  <si>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</si>
  <si>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</si>
  <si>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</si>
  <si>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</si>
  <si>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</si>
  <si>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</si>
  <si>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</si>
  <si>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</si>
  <si>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</si>
  <si>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</si>
  <si>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</si>
  <si>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</si>
  <si>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</si>
  <si>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</si>
  <si>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</si>
  <si>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</si>
  <si>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</si>
  <si>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</si>
  <si>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</si>
  <si>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</si>
  <si>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</si>
  <si>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</si>
  <si>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</si>
  <si>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</si>
  <si>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</si>
  <si>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</si>
  <si>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</si>
  <si>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</si>
  <si>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</si>
  <si>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</si>
  <si>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</si>
  <si>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</si>
  <si>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</si>
  <si>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</si>
  <si>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</si>
  <si>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</si>
  <si>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</si>
  <si>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</si>
  <si>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</si>
  <si>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</si>
  <si>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</si>
  <si>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</si>
  <si>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</si>
  <si>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</si>
  <si>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</si>
  <si>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</si>
  <si>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</si>
  <si>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</si>
  <si>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</si>
  <si>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</si>
  <si>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</si>
  <si>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</si>
  <si>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</si>
  <si>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</si>
  <si>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</si>
  <si>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</si>
  <si>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</si>
  <si>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</si>
  <si>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</si>
  <si>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</si>
  <si>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</si>
  <si>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</si>
  <si>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</si>
  <si>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</si>
  <si>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</si>
  <si>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</si>
  <si>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</si>
  <si>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</si>
  <si>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</si>
  <si>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</si>
  <si>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</si>
  <si>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</si>
  <si>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</si>
  <si>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</si>
  <si>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</si>
  <si>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</si>
  <si>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</si>
  <si>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</si>
  <si>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</si>
  <si>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</si>
  <si>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</si>
  <si>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</si>
  <si>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</si>
  <si>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</si>
  <si>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</si>
  <si>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</si>
  <si>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</si>
  <si>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</si>
  <si>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</si>
  <si>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</si>
  <si>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</si>
  <si>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</si>
  <si>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</si>
  <si>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</si>
  <si>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</si>
  <si>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</si>
  <si>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</si>
  <si>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</si>
  <si>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</si>
  <si>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</si>
  <si>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</si>
  <si>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</si>
  <si>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</si>
  <si>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</si>
  <si>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</si>
  <si>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</si>
  <si>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</si>
  <si>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</si>
  <si>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</si>
  <si>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</si>
  <si>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</si>
  <si>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</si>
  <si>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</si>
  <si>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</si>
  <si>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</si>
  <si>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</si>
  <si>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</si>
  <si>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</si>
  <si>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</si>
  <si>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</si>
  <si>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</si>
  <si>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</si>
  <si>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</si>
  <si>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</si>
  <si>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</si>
  <si>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</si>
  <si>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</si>
  <si>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</si>
  <si>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</si>
  <si>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</si>
  <si>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</si>
  <si>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</si>
  <si>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</si>
  <si>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</si>
  <si>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</si>
  <si>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</si>
  <si>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</si>
  <si>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</si>
  <si>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</si>
  <si>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</si>
  <si>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</si>
  <si>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</si>
  <si>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</si>
  <si>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</si>
  <si>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</si>
  <si>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</si>
  <si>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</si>
  <si>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</si>
  <si>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</si>
  <si>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</si>
  <si>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</si>
  <si>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</si>
  <si>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</si>
  <si>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</si>
  <si>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</si>
  <si>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</si>
  <si>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</si>
  <si>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</si>
  <si>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</si>
  <si>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</si>
  <si>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</si>
  <si>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</si>
  <si>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</si>
  <si>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</si>
  <si>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</si>
  <si>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</si>
  <si>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</si>
  <si>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</si>
  <si>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</si>
  <si>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</si>
  <si>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</si>
  <si>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</si>
  <si>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</si>
  <si>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</si>
  <si>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</si>
  <si>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</si>
  <si>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</si>
  <si>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</si>
  <si>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</si>
  <si>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</si>
  <si>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</si>
  <si>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</si>
  <si>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</si>
  <si>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</si>
  <si>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</si>
  <si>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</si>
  <si>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</si>
  <si>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</si>
  <si>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</si>
  <si>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</si>
  <si>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</si>
  <si>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</si>
  <si>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</si>
  <si>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</si>
  <si>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</si>
  <si>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</si>
  <si>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</si>
  <si>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</si>
  <si>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</si>
  <si>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</si>
  <si>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</si>
  <si>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</si>
  <si>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</si>
  <si>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</si>
  <si>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</si>
  <si>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</si>
  <si>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</si>
  <si>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</si>
  <si>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</si>
  <si>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</si>
  <si>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</si>
  <si>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</si>
  <si>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</si>
  <si>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</si>
  <si>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</si>
  <si>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</si>
  <si>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</si>
  <si>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</si>
  <si>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</si>
  <si>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</si>
  <si>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</si>
  <si>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</si>
  <si>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</si>
  <si>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</si>
  <si>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</si>
  <si>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</si>
  <si>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</si>
  <si>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</si>
  <si>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</si>
  <si>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</si>
  <si>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</si>
  <si>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</si>
  <si>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</si>
  <si>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</si>
  <si>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</si>
  <si>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</si>
  <si>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</si>
  <si>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</si>
  <si>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</si>
  <si>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</si>
  <si>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</si>
  <si>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</si>
  <si>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</si>
  <si>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</si>
  <si>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</si>
  <si>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</si>
  <si>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</si>
  <si>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</si>
  <si>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</si>
  <si>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</si>
  <si>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</si>
  <si>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</si>
  <si>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</si>
  <si>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</si>
  <si>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</si>
  <si>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</si>
  <si>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</si>
  <si>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</si>
  <si>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</si>
  <si>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</si>
  <si>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</si>
  <si>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</si>
  <si>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</si>
  <si>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</si>
  <si>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</si>
  <si>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</si>
  <si>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</si>
  <si>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</si>
  <si>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</si>
  <si>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</si>
  <si>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</si>
  <si>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</si>
  <si>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</si>
  <si>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</si>
  <si>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</si>
  <si>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</si>
  <si>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</si>
  <si>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</si>
  <si>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</si>
  <si>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</si>
  <si>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</si>
  <si>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</si>
  <si>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</si>
  <si>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</si>
  <si>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</si>
  <si>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</si>
  <si>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</si>
  <si>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</si>
  <si>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</si>
  <si>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</si>
  <si>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</si>
  <si>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</si>
  <si>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</si>
  <si>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</si>
  <si>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</si>
  <si>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</si>
  <si>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</si>
  <si>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</si>
  <si>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</si>
  <si>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</si>
  <si>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</si>
  <si>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</si>
  <si>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</si>
  <si>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</si>
  <si>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</si>
  <si>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</si>
  <si>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</si>
  <si>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</si>
  <si>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</si>
  <si>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</si>
  <si>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</si>
  <si>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</si>
  <si>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</si>
  <si>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</si>
  <si>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</si>
  <si>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</si>
  <si>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</si>
  <si>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</si>
  <si>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</si>
  <si>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</si>
  <si>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</si>
  <si>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</si>
  <si>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</si>
  <si>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</si>
  <si>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</si>
  <si>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</si>
  <si>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</si>
  <si>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</si>
  <si>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</si>
  <si>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</si>
  <si>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</si>
  <si>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</si>
  <si>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</si>
  <si>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</si>
  <si>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</si>
  <si>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</si>
  <si>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</si>
  <si>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</si>
  <si>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</si>
  <si>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</si>
  <si>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</si>
  <si>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</si>
  <si>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</si>
  <si>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</si>
  <si>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</si>
  <si>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</si>
  <si>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</si>
  <si>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</si>
  <si>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</si>
  <si>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</si>
  <si>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</si>
  <si>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</si>
  <si>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</si>
  <si>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</si>
  <si>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</si>
  <si>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</si>
  <si>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</si>
  <si>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</si>
  <si>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</si>
  <si>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</si>
  <si>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</si>
  <si>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</si>
  <si>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</si>
  <si>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</si>
  <si>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</si>
  <si>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</si>
  <si>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</si>
  <si>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</si>
  <si>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</si>
  <si>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</si>
  <si>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</si>
  <si>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</si>
  <si>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</si>
  <si>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</si>
  <si>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</si>
  <si>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</si>
  <si>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</si>
  <si>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</si>
  <si>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</si>
  <si>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</si>
  <si>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</si>
  <si>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</si>
  <si>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</si>
  <si>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</si>
  <si>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</si>
  <si>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</si>
  <si>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</si>
  <si>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</si>
  <si>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</si>
  <si>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</si>
  <si>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</si>
  <si>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</si>
  <si>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</si>
  <si>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</si>
  <si>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</si>
  <si>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</si>
  <si>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</si>
  <si>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</si>
  <si>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</si>
  <si>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</si>
  <si>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</si>
  <si>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</si>
  <si>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</si>
  <si>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</si>
  <si>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</si>
  <si>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</si>
  <si>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</si>
  <si>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</si>
  <si>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</si>
  <si>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</si>
  <si>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</si>
  <si>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</si>
  <si>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</si>
  <si>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</si>
  <si>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</si>
  <si>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</si>
  <si>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</si>
  <si>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</si>
  <si>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</si>
  <si>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</si>
  <si>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</si>
  <si>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</si>
  <si>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</si>
  <si>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</si>
  <si>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</si>
  <si>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</si>
  <si>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</si>
  <si>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</si>
  <si>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</si>
  <si>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</si>
  <si>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</si>
  <si>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</si>
  <si>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</si>
  <si>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</si>
  <si>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</si>
  <si>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</si>
  <si>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</si>
  <si>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</si>
  <si>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</si>
  <si>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</si>
  <si>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</si>
  <si>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</si>
  <si>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</si>
  <si>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</si>
  <si>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</si>
  <si>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</si>
  <si>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</si>
  <si>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</si>
  <si>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</si>
  <si>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</si>
  <si>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</si>
  <si>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</si>
  <si>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</si>
  <si>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</si>
  <si>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</si>
  <si>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</si>
  <si>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</si>
  <si>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</si>
  <si>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</si>
  <si>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</si>
  <si>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</si>
  <si>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</si>
  <si>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</si>
  <si>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</si>
  <si>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</si>
  <si>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</si>
  <si>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</si>
  <si>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</si>
  <si>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</si>
  <si>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</si>
  <si>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</si>
  <si>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</si>
  <si>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</si>
  <si>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</si>
  <si>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</si>
  <si>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</si>
  <si>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</si>
  <si>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</si>
  <si>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</si>
  <si>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</si>
  <si>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</si>
  <si>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</si>
  <si>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</si>
  <si>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</si>
  <si>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</si>
  <si>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</si>
  <si>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</si>
  <si>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</si>
  <si>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</si>
  <si>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</si>
  <si>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</si>
  <si>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</si>
  <si>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</si>
  <si>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</si>
  <si>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</si>
  <si>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</si>
  <si>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>Ustawa budżetowa na 2020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</si>
  <si>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</si>
  <si>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</si>
  <si>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</si>
  <si>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</si>
  <si>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</si>
  <si>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I - IV</t>
  </si>
  <si>
    <t>I - V</t>
  </si>
  <si>
    <t>I - VI</t>
  </si>
  <si>
    <t>55</t>
  </si>
  <si>
    <t>Aktywa Państwowe</t>
  </si>
  <si>
    <t>55 - Aktywa Państwowe</t>
  </si>
  <si>
    <t xml:space="preserve"> I - V</t>
  </si>
  <si>
    <t xml:space="preserve">Sprawozdanie operatywne z wykonania budżetu państwa uwzględnia przepisy: </t>
  </si>
  <si>
    <t>6:3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</si>
  <si>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</si>
  <si>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**)</t>
    </r>
  </si>
  <si>
    <t xml:space="preserve">- rozporządzenia Ministra Finansów z dnia 19 marca 2020 roku zmieniającego rozporządzenie w sprawie klasyfikacji części budżetowych oraz </t>
  </si>
  <si>
    <t>- rozporządzenia Prezesa Rady Ministrów z dnia 24 marca 2020 r. w sprawie przeniesienia planowanych dochodów i wydatków budżetowych,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</si>
  <si>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</si>
  <si>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- rozporządzenia Prezesa Rady Ministrów z dnia 6 lipca 2020 r. w sprawie przeniesienia planowanych wydatków budżetowych, </t>
  </si>
  <si>
    <t>- rozporządzenia Prezesa Rady Ministrów z dnia 29 czerwca 2020 r. w sprawie dokonania przeniesień niektórych planowanych wydatków budżetu państwa,</t>
  </si>
  <si>
    <t xml:space="preserve">  w tym kwot wynagrodzeń, określonych w ustawie budżetowej na rok 2020 (Dz. U. poz. 1176).</t>
  </si>
  <si>
    <t>I - VII</t>
  </si>
  <si>
    <t>I - VIII</t>
  </si>
  <si>
    <t>I - IX</t>
  </si>
  <si>
    <t>- rozporządzenia Rady Ministrów z dnia 19 czerwca 2020 r. w sprawie przeniesienia planowanych wydatków budżetowych,</t>
  </si>
  <si>
    <t xml:space="preserve">- rozporządzenia Prezesa Rady Ministrów z dnia 21 sierpnia 2020 r. w sprawie przeniesienia planowanych wydatków budżetowych, </t>
  </si>
  <si>
    <t xml:space="preserve">  w tym wynagrodzeń, określonych w ustawie budżetowej na rok 2020 (Dz. U. poz. 1462).</t>
  </si>
  <si>
    <t xml:space="preserve">- rozporządzenia Prezesa Rady Ministrów z dnia 15 sierpnia 2020 r. w sprawie przeniesienia planowanych dochodów i wydatków budżetowych, 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</si>
  <si>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listopad </t>
    </r>
    <r>
      <rPr>
        <b/>
        <sz val="14"/>
        <color indexed="22"/>
        <rFont val="Arial"/>
        <family val="2"/>
        <charset val="238"/>
      </rPr>
      <t>2020 r.</t>
    </r>
  </si>
  <si>
    <t xml:space="preserve">  w tym wynagrodzeń, określonych w ustawie budżetowej na rok 2020 (Dz. U. poz. 520, z późn. zm.),</t>
  </si>
  <si>
    <t xml:space="preserve">  określonych w ustawie budżetowej na rok 2020 (Dz.U. poz. 1067),</t>
  </si>
  <si>
    <t xml:space="preserve">  w tym wynagrodzeń, określonych w ustawie budżetowej na rok 2020 (Dz. U. poz. 1210),</t>
  </si>
  <si>
    <t xml:space="preserve">  w tym wynagrodzeń, określonych w ustawie budżetowej na rok 2020 (Dz. U. poz. 1401),</t>
  </si>
  <si>
    <t xml:space="preserve">  określenia ich dysponentów (Dz. U. poz. 485),</t>
  </si>
  <si>
    <t>I - X</t>
  </si>
  <si>
    <t>I - XI</t>
  </si>
  <si>
    <t>I - XII</t>
  </si>
  <si>
    <t>na dzień 31-10-2020 r.</t>
  </si>
  <si>
    <t>ZA STYCZEŃ - PAŹDZIERNIK 2020 ROKU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</si>
  <si>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listopad 3.817.192 tys.zł</t>
    </r>
  </si>
  <si>
    <t xml:space="preserve">                 842 998 tys. zł - zobowiązania części 79 z tytułu odsetek, dyskonta i opłat od kredytów otrzymanych, wyemitowanych obligacji Skarbu Państwa i transakcji</t>
  </si>
  <si>
    <t>*)</t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</si>
  <si>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</si>
  <si>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</si>
  <si>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</si>
  <si>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</si>
  <si>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</si>
  <si>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</si>
  <si>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</si>
  <si>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</si>
  <si>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</si>
  <si>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</si>
  <si>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</si>
  <si>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</si>
  <si>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</si>
  <si>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</si>
  <si>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</si>
  <si>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</si>
  <si>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</si>
  <si>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</si>
  <si>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</si>
  <si>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</si>
  <si>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</si>
  <si>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</si>
  <si>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</si>
  <si>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</si>
  <si>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</si>
  <si>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</si>
  <si>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</si>
  <si>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</si>
  <si>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</si>
  <si>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</si>
  <si>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</si>
  <si>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</si>
  <si>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</si>
  <si>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</si>
  <si>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</si>
  <si>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</si>
  <si>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</si>
  <si>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</si>
  <si>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</si>
  <si>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</si>
  <si>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</si>
  <si>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</si>
  <si>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</si>
  <si>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Regionalny Program Operacyjny Województwa Kujawsko - Pomorskiego na lata 2007 - 2013</t>
  </si>
  <si>
    <t>Regionalny Program Operacyjny Województwa Łódzkiego na lata 2007 - 2013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</si>
  <si>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</si>
  <si>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</si>
  <si>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</si>
  <si>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</si>
  <si>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</si>
  <si>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</si>
  <si>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</si>
  <si>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</si>
  <si>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</si>
  <si>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</si>
  <si>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</si>
  <si>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</si>
  <si>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</si>
  <si>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</si>
  <si>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</si>
  <si>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</si>
  <si>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</si>
  <si>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</si>
  <si>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</si>
  <si>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</si>
  <si>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</si>
  <si>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</si>
  <si>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</si>
  <si>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</si>
  <si>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</si>
  <si>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</si>
  <si>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</si>
  <si>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</si>
  <si>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Wspólna polityka rolna</t>
  </si>
  <si>
    <t>Program Operacyjny Polska Wschodnia 2014-2020</t>
  </si>
  <si>
    <t>Regionalny Program Operacyjny Województwa Kujawsko - Pomorskiego na lata 2007-2013</t>
  </si>
  <si>
    <t>Regionalny Program Operacyjny Województwa Łódzkiego na lata 2007-2013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</si>
  <si>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</si>
  <si>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</si>
  <si>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</si>
  <si>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</si>
  <si>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</si>
  <si>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</si>
  <si>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</si>
  <si>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</si>
  <si>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</si>
  <si>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</si>
  <si>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</si>
  <si>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</si>
  <si>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</si>
  <si>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</si>
  <si>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</si>
  <si>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</si>
  <si>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</si>
  <si>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</si>
  <si>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</si>
  <si>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</si>
  <si>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</si>
  <si>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</si>
  <si>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</si>
  <si>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I-X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</si>
  <si>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</si>
  <si>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</si>
  <si>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</si>
  <si>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</si>
  <si>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</si>
  <si>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EOG 2009 - 2014</t>
  </si>
  <si>
    <t>Program Operacyjny Infrastruktura i Środowisko 2007 - 2013</t>
  </si>
  <si>
    <t>Program Operacyjny Kapitał Ludzki 2007 - 2013</t>
  </si>
  <si>
    <t>Regionalny Program Operacyjny  Województwa Mazowieckiego na lata 2014 - 2020</t>
  </si>
  <si>
    <t>Mechanizm Finasowy EOG 2014 - 2021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</si>
  <si>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</si>
  <si>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</si>
  <si>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</si>
  <si>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</si>
  <si>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</si>
  <si>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</si>
  <si>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</si>
  <si>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</si>
  <si>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</si>
  <si>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</si>
  <si>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</si>
  <si>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</si>
  <si>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</si>
  <si>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</si>
  <si>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</si>
  <si>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</si>
  <si>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</si>
  <si>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</si>
  <si>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</si>
  <si>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</si>
  <si>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</si>
  <si>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</si>
  <si>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</si>
  <si>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</si>
  <si>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</si>
  <si>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</si>
  <si>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
31</t>
  </si>
  <si>
    <t xml:space="preserve">
34</t>
  </si>
  <si>
    <t xml:space="preserve">
758</t>
  </si>
  <si>
    <t xml:space="preserve">
Różne rozliczenia</t>
  </si>
  <si>
    <t xml:space="preserve">
Pozostałe zadania w zakresie polityki społecznej</t>
  </si>
  <si>
    <t xml:space="preserve">
853</t>
  </si>
  <si>
    <t xml:space="preserve">
34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</si>
  <si>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</si>
  <si>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</si>
  <si>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</si>
  <si>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 xml:space="preserve">         oraz innych tytułów płatne do końca 2020 r. w kwocie 842 998 tys. zł. Pozostałe zobowiazania płatne w latach następnych.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</si>
</sst>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b/>
      <sz val="12"/>
      <color theme="1"/>
      <name val="Arial CE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3"/>
      <name val="Arial CE"/>
      <charset val="238"/>
    </font>
    <font>
      <b/>
      <sz val="15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001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4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99" fillId="0" borderId="0"/>
    <xf numFmtId="9" fontId="30" fillId="0" borderId="0" applyFont="0" applyFill="0" applyBorder="0" applyAlignment="0" applyProtection="0"/>
    <xf numFmtId="0" fontId="27" fillId="0" borderId="0"/>
    <xf numFmtId="0" fontId="99" fillId="0" borderId="0"/>
    <xf numFmtId="0" fontId="28" fillId="0" borderId="0"/>
    <xf numFmtId="0" fontId="100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102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3" fillId="0" borderId="0"/>
    <xf numFmtId="165" fontId="55" fillId="0" borderId="0"/>
    <xf numFmtId="165" fontId="55" fillId="0" borderId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5" fontId="55" fillId="0" borderId="0"/>
    <xf numFmtId="0" fontId="57" fillId="0" borderId="0"/>
    <xf numFmtId="175" fontId="55" fillId="0" borderId="0"/>
    <xf numFmtId="175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5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56" fillId="0" borderId="0"/>
    <xf numFmtId="9" fontId="1" fillId="0" borderId="0" applyFont="0" applyFill="0" applyBorder="0" applyAlignment="0" applyProtection="0"/>
  </cellStyleXfs>
  <cellXfs count="1882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2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4" fillId="0" borderId="0" xfId="340" applyFont="1"/>
    <xf numFmtId="165" fontId="85" fillId="0" borderId="0" xfId="340" applyFont="1"/>
    <xf numFmtId="165" fontId="86" fillId="0" borderId="0" xfId="340" applyFont="1" applyAlignment="1" applyProtection="1">
      <alignment horizontal="centerContinuous"/>
    </xf>
    <xf numFmtId="165" fontId="85" fillId="0" borderId="0" xfId="340" applyFont="1" applyAlignment="1">
      <alignment horizontal="centerContinuous"/>
    </xf>
    <xf numFmtId="165" fontId="85" fillId="0" borderId="29" xfId="340" applyFont="1" applyBorder="1"/>
    <xf numFmtId="165" fontId="70" fillId="0" borderId="0" xfId="340" applyFont="1" applyAlignment="1" applyProtection="1">
      <alignment horizontal="right"/>
    </xf>
    <xf numFmtId="165" fontId="85" fillId="0" borderId="15" xfId="340" applyFont="1" applyBorder="1"/>
    <xf numFmtId="165" fontId="70" fillId="0" borderId="15" xfId="340" applyFont="1" applyBorder="1" applyAlignment="1">
      <alignment horizont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5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8" fillId="0" borderId="23" xfId="340" applyFont="1" applyBorder="1" applyAlignment="1">
      <alignment horizontal="center" vertical="center"/>
    </xf>
    <xf numFmtId="165" fontId="88" fillId="0" borderId="42" xfId="340" quotePrefix="1" applyFont="1" applyBorder="1" applyAlignment="1" applyProtection="1">
      <alignment horizontal="center" vertical="center"/>
    </xf>
    <xf numFmtId="165" fontId="85" fillId="0" borderId="0" xfId="340" applyFont="1" applyAlignment="1">
      <alignment horizontal="center" vertical="center"/>
    </xf>
    <xf numFmtId="165" fontId="85" fillId="0" borderId="0" xfId="340" applyFont="1" applyBorder="1"/>
    <xf numFmtId="4" fontId="85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67" fillId="0" borderId="0" xfId="341" applyFont="1"/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73" fontId="29" fillId="0" borderId="0" xfId="329" applyNumberFormat="1" applyFont="1"/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70" fontId="67" fillId="0" borderId="0" xfId="341" applyNumberFormat="1" applyFont="1"/>
    <xf numFmtId="170" fontId="68" fillId="0" borderId="0" xfId="341" applyNumberFormat="1" applyFont="1"/>
    <xf numFmtId="2" fontId="68" fillId="0" borderId="0" xfId="341" applyNumberFormat="1" applyFont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91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1" fontId="79" fillId="0" borderId="0" xfId="343" applyNumberFormat="1" applyFont="1" applyFill="1" applyBorder="1" applyAlignment="1" applyProtection="1">
      <alignment horizontal="right" vertical="center"/>
    </xf>
    <xf numFmtId="171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67" fillId="0" borderId="0" xfId="339" quotePrefix="1" applyFont="1" applyFill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3" fillId="0" borderId="0" xfId="0" applyFont="1" applyAlignment="1"/>
    <xf numFmtId="0" fontId="89" fillId="0" borderId="0" xfId="0" applyFont="1"/>
    <xf numFmtId="0" fontId="96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6" fillId="0" borderId="0" xfId="0" applyFont="1" applyAlignment="1" applyProtection="1">
      <alignment horizontal="left"/>
    </xf>
    <xf numFmtId="0" fontId="85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6" fillId="0" borderId="0" xfId="0" applyFont="1"/>
    <xf numFmtId="0" fontId="85" fillId="0" borderId="0" xfId="0" applyFont="1" applyAlignment="1" applyProtection="1">
      <alignment horizontal="left"/>
    </xf>
    <xf numFmtId="165" fontId="85" fillId="0" borderId="0" xfId="451" applyFont="1"/>
    <xf numFmtId="0" fontId="85" fillId="0" borderId="0" xfId="0" applyFont="1" applyAlignment="1" applyProtection="1">
      <alignment horizontal="right"/>
    </xf>
    <xf numFmtId="0" fontId="86" fillId="0" borderId="0" xfId="0" applyFont="1" applyFill="1" applyAlignment="1" applyProtection="1">
      <alignment horizontal="left"/>
    </xf>
    <xf numFmtId="171" fontId="77" fillId="0" borderId="0" xfId="343" applyNumberFormat="1" applyFont="1" applyFill="1" applyBorder="1" applyAlignment="1" applyProtection="1">
      <alignment horizontal="right" vertical="center"/>
    </xf>
    <xf numFmtId="171" fontId="77" fillId="0" borderId="35" xfId="343" applyNumberFormat="1" applyFont="1" applyFill="1" applyBorder="1" applyAlignment="1" applyProtection="1">
      <alignment horizontal="right" vertical="center"/>
    </xf>
    <xf numFmtId="171" fontId="77" fillId="0" borderId="29" xfId="343" applyNumberFormat="1" applyFont="1" applyFill="1" applyBorder="1" applyAlignment="1" applyProtection="1">
      <alignment horizontal="right" vertical="center"/>
    </xf>
    <xf numFmtId="171" fontId="77" fillId="0" borderId="37" xfId="343" applyNumberFormat="1" applyFont="1" applyFill="1" applyBorder="1" applyAlignment="1" applyProtection="1">
      <alignment horizontal="right" vertical="center"/>
    </xf>
    <xf numFmtId="171" fontId="79" fillId="0" borderId="35" xfId="343" applyNumberFormat="1" applyFont="1" applyFill="1" applyBorder="1" applyAlignment="1" applyProtection="1">
      <alignment horizontal="right" vertical="center"/>
    </xf>
    <xf numFmtId="171" fontId="79" fillId="0" borderId="37" xfId="343" applyNumberFormat="1" applyFont="1" applyFill="1" applyBorder="1" applyAlignment="1" applyProtection="1">
      <alignment horizontal="right" vertical="center"/>
    </xf>
    <xf numFmtId="171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5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5" xfId="467" applyFont="1" applyBorder="1" applyAlignment="1" applyProtection="1">
      <alignment horizontal="center"/>
    </xf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2" xfId="467" applyFont="1" applyBorder="1" applyAlignment="1" applyProtection="1">
      <alignment horizontal="center" vertical="center"/>
    </xf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25" borderId="23" xfId="467" applyNumberFormat="1" applyFont="1" applyFill="1" applyBorder="1" applyAlignment="1" applyProtection="1">
      <alignment horizontal="right"/>
    </xf>
    <xf numFmtId="167" fontId="68" fillId="0" borderId="29" xfId="467" applyNumberFormat="1" applyFont="1" applyFill="1" applyBorder="1" applyAlignment="1" applyProtection="1">
      <alignment horizontal="righ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6" fillId="0" borderId="0" xfId="0" applyFont="1" applyFill="1"/>
    <xf numFmtId="171" fontId="77" fillId="0" borderId="20" xfId="340" applyNumberFormat="1" applyFont="1" applyFill="1" applyBorder="1" applyAlignment="1" applyProtection="1">
      <alignment horizontal="right"/>
    </xf>
    <xf numFmtId="165" fontId="88" fillId="0" borderId="34" xfId="340" quotePrefix="1" applyFont="1" applyBorder="1" applyAlignment="1" applyProtection="1">
      <alignment horizontal="center" vertical="center"/>
    </xf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7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7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Continuous"/>
    </xf>
    <xf numFmtId="167" fontId="68" fillId="0" borderId="23" xfId="467" applyNumberFormat="1" applyFont="1" applyFill="1" applyBorder="1" applyProtection="1"/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104" fillId="0" borderId="0" xfId="341" applyFont="1" applyAlignment="1">
      <alignment horizontal="center"/>
    </xf>
    <xf numFmtId="173" fontId="61" fillId="0" borderId="0" xfId="329" applyNumberFormat="1" applyFont="1"/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5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5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11" fillId="25" borderId="28" xfId="483" applyNumberFormat="1" applyFont="1" applyFill="1" applyBorder="1" applyAlignment="1">
      <alignment horizontal="left"/>
    </xf>
    <xf numFmtId="165" fontId="111" fillId="25" borderId="37" xfId="483" applyNumberFormat="1" applyFont="1" applyFill="1" applyBorder="1" applyAlignment="1">
      <alignment horizontal="left"/>
    </xf>
    <xf numFmtId="165" fontId="112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11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11" fillId="25" borderId="23" xfId="483" applyNumberFormat="1" applyFont="1" applyFill="1" applyBorder="1" applyAlignment="1" applyProtection="1">
      <alignment horizontal="center"/>
    </xf>
    <xf numFmtId="165" fontId="68" fillId="25" borderId="27" xfId="483" applyNumberFormat="1" applyFont="1" applyFill="1" applyBorder="1"/>
    <xf numFmtId="165" fontId="68" fillId="25" borderId="28" xfId="483" applyNumberFormat="1" applyFont="1" applyFill="1" applyBorder="1"/>
    <xf numFmtId="165" fontId="113" fillId="25" borderId="33" xfId="483" applyNumberFormat="1" applyFont="1" applyFill="1" applyBorder="1" applyAlignment="1" applyProtection="1">
      <alignment horizontal="centerContinuous" vertical="center"/>
    </xf>
    <xf numFmtId="165" fontId="113" fillId="25" borderId="36" xfId="483" applyNumberFormat="1" applyFont="1" applyFill="1" applyBorder="1" applyAlignment="1" applyProtection="1">
      <alignment horizontal="center"/>
    </xf>
    <xf numFmtId="165" fontId="113" fillId="25" borderId="29" xfId="483" applyNumberFormat="1" applyFont="1" applyFill="1" applyBorder="1" applyAlignment="1" applyProtection="1">
      <alignment horizontal="center"/>
    </xf>
    <xf numFmtId="165" fontId="113" fillId="25" borderId="33" xfId="483" applyNumberFormat="1" applyFont="1" applyFill="1" applyBorder="1" applyAlignment="1" applyProtection="1">
      <alignment horizontal="center"/>
    </xf>
    <xf numFmtId="165" fontId="113" fillId="25" borderId="27" xfId="483" applyNumberFormat="1" applyFont="1" applyFill="1" applyBorder="1" applyAlignment="1" applyProtection="1">
      <alignment horizontal="center"/>
    </xf>
    <xf numFmtId="165" fontId="113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5" fontId="77" fillId="25" borderId="0" xfId="483" applyNumberFormat="1" applyFont="1" applyFill="1" applyBorder="1"/>
    <xf numFmtId="175" fontId="77" fillId="25" borderId="14" xfId="483" applyNumberFormat="1" applyFont="1" applyFill="1" applyBorder="1"/>
    <xf numFmtId="175" fontId="77" fillId="25" borderId="15" xfId="483" applyNumberFormat="1" applyFont="1" applyFill="1" applyBorder="1"/>
    <xf numFmtId="175" fontId="77" fillId="25" borderId="0" xfId="483" applyNumberFormat="1" applyFont="1" applyFill="1" applyBorder="1" applyProtection="1"/>
    <xf numFmtId="175" fontId="77" fillId="25" borderId="35" xfId="483" applyNumberFormat="1" applyFont="1" applyFill="1" applyBorder="1" applyProtection="1"/>
    <xf numFmtId="165" fontId="86" fillId="25" borderId="0" xfId="483" applyNumberFormat="1" applyFont="1" applyFill="1"/>
    <xf numFmtId="165" fontId="86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5" fillId="0" borderId="0" xfId="483" applyNumberFormat="1" applyFont="1" applyFill="1" applyAlignment="1" applyProtection="1">
      <alignment horizontal="center"/>
    </xf>
    <xf numFmtId="165" fontId="85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5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5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11" fillId="0" borderId="28" xfId="485" applyNumberFormat="1" applyFont="1" applyBorder="1" applyAlignment="1">
      <alignment horizontal="left"/>
    </xf>
    <xf numFmtId="165" fontId="111" fillId="0" borderId="37" xfId="485" applyNumberFormat="1" applyFont="1" applyBorder="1" applyAlignment="1">
      <alignment horizontal="left"/>
    </xf>
    <xf numFmtId="165" fontId="112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11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11" fillId="0" borderId="37" xfId="485" applyNumberFormat="1" applyFont="1" applyBorder="1" applyAlignment="1" applyProtection="1">
      <alignment horizontal="center"/>
    </xf>
    <xf numFmtId="165" fontId="117" fillId="0" borderId="0" xfId="485" applyNumberFormat="1" applyFont="1" applyBorder="1" applyAlignment="1">
      <alignment horizontal="left"/>
    </xf>
    <xf numFmtId="165" fontId="113" fillId="0" borderId="34" xfId="485" applyNumberFormat="1" applyFont="1" applyBorder="1" applyAlignment="1" applyProtection="1">
      <alignment horizontal="centerContinuous" vertical="center"/>
    </xf>
    <xf numFmtId="165" fontId="113" fillId="0" borderId="36" xfId="485" applyNumberFormat="1" applyFont="1" applyBorder="1" applyAlignment="1" applyProtection="1">
      <alignment horizontal="center"/>
    </xf>
    <xf numFmtId="165" fontId="113" fillId="0" borderId="29" xfId="485" applyNumberFormat="1" applyFont="1" applyBorder="1" applyAlignment="1" applyProtection="1">
      <alignment horizontal="center"/>
    </xf>
    <xf numFmtId="165" fontId="113" fillId="0" borderId="33" xfId="485" applyNumberFormat="1" applyFont="1" applyBorder="1" applyAlignment="1" applyProtection="1">
      <alignment horizontal="center"/>
    </xf>
    <xf numFmtId="165" fontId="113" fillId="0" borderId="42" xfId="485" applyNumberFormat="1" applyFont="1" applyBorder="1" applyAlignment="1" applyProtection="1">
      <alignment horizontal="center"/>
    </xf>
    <xf numFmtId="165" fontId="113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6" fillId="0" borderId="0" xfId="485" applyNumberFormat="1" applyFont="1" applyBorder="1"/>
    <xf numFmtId="165" fontId="85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101" fillId="0" borderId="0" xfId="485" applyNumberFormat="1" applyFont="1" applyBorder="1"/>
    <xf numFmtId="165" fontId="73" fillId="25" borderId="0" xfId="483" quotePrefix="1" applyNumberFormat="1" applyFont="1" applyFill="1"/>
    <xf numFmtId="3" fontId="85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5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11" fillId="25" borderId="28" xfId="310" applyNumberFormat="1" applyFont="1" applyFill="1" applyBorder="1" applyAlignment="1">
      <alignment horizontal="left"/>
    </xf>
    <xf numFmtId="165" fontId="111" fillId="25" borderId="37" xfId="310" applyNumberFormat="1" applyFont="1" applyFill="1" applyBorder="1" applyAlignment="1">
      <alignment horizontal="left"/>
    </xf>
    <xf numFmtId="165" fontId="112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11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11" fillId="25" borderId="37" xfId="310" applyNumberFormat="1" applyFont="1" applyFill="1" applyBorder="1" applyAlignment="1" applyProtection="1">
      <alignment horizontal="center"/>
    </xf>
    <xf numFmtId="165" fontId="68" fillId="25" borderId="27" xfId="310" applyNumberFormat="1" applyFont="1" applyFill="1" applyBorder="1"/>
    <xf numFmtId="165" fontId="68" fillId="25" borderId="28" xfId="310" applyNumberFormat="1" applyFont="1" applyFill="1" applyBorder="1"/>
    <xf numFmtId="165" fontId="113" fillId="25" borderId="33" xfId="310" applyNumberFormat="1" applyFont="1" applyFill="1" applyBorder="1" applyAlignment="1" applyProtection="1">
      <alignment horizontal="centerContinuous" vertical="center"/>
    </xf>
    <xf numFmtId="165" fontId="113" fillId="25" borderId="36" xfId="310" applyNumberFormat="1" applyFont="1" applyFill="1" applyBorder="1" applyAlignment="1" applyProtection="1">
      <alignment horizontal="center"/>
    </xf>
    <xf numFmtId="165" fontId="113" fillId="25" borderId="33" xfId="310" applyNumberFormat="1" applyFont="1" applyFill="1" applyBorder="1" applyAlignment="1" applyProtection="1">
      <alignment horizontal="center"/>
    </xf>
    <xf numFmtId="165" fontId="113" fillId="25" borderId="42" xfId="310" applyNumberFormat="1" applyFont="1" applyFill="1" applyBorder="1" applyAlignment="1" applyProtection="1">
      <alignment horizontal="center"/>
    </xf>
    <xf numFmtId="165" fontId="113" fillId="25" borderId="45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77" fillId="25" borderId="14" xfId="310" applyNumberFormat="1" applyFont="1" applyFill="1" applyBorder="1" applyAlignment="1" applyProtection="1">
      <alignment horizontal="center"/>
    </xf>
    <xf numFmtId="165" fontId="86" fillId="25" borderId="0" xfId="310" applyNumberFormat="1" applyFont="1" applyFill="1"/>
    <xf numFmtId="165" fontId="85" fillId="0" borderId="0" xfId="310" applyNumberFormat="1" applyFont="1" applyFill="1"/>
    <xf numFmtId="165" fontId="86" fillId="0" borderId="0" xfId="310" applyNumberFormat="1" applyFont="1" applyFill="1"/>
    <xf numFmtId="165" fontId="86" fillId="0" borderId="0" xfId="310" applyNumberFormat="1" applyFont="1" applyFill="1" applyBorder="1"/>
    <xf numFmtId="165" fontId="85" fillId="0" borderId="0" xfId="310" applyNumberFormat="1" applyFont="1" applyFill="1" applyBorder="1"/>
    <xf numFmtId="165" fontId="85" fillId="25" borderId="0" xfId="310" applyNumberFormat="1" applyFont="1" applyFill="1" applyBorder="1"/>
    <xf numFmtId="165" fontId="85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36" xfId="310" quotePrefix="1" applyNumberFormat="1" applyFont="1" applyFill="1" applyBorder="1" applyAlignment="1" applyProtection="1">
      <alignment horizontal="left" vertical="center"/>
    </xf>
    <xf numFmtId="165" fontId="68" fillId="25" borderId="29" xfId="310" applyNumberFormat="1" applyFont="1" applyFill="1" applyBorder="1" applyAlignment="1" applyProtection="1">
      <alignment horizontal="center" vertical="center"/>
    </xf>
    <xf numFmtId="165" fontId="68" fillId="25" borderId="11" xfId="310" applyNumberFormat="1" applyFont="1" applyFill="1" applyBorder="1" applyAlignment="1" applyProtection="1">
      <alignment horizontal="left"/>
    </xf>
    <xf numFmtId="165" fontId="68" fillId="25" borderId="11" xfId="310" applyNumberFormat="1" applyFont="1" applyFill="1" applyBorder="1" applyAlignment="1" applyProtection="1">
      <alignment horizontal="center"/>
    </xf>
    <xf numFmtId="175" fontId="68" fillId="25" borderId="11" xfId="310" applyNumberFormat="1" applyFont="1" applyFill="1" applyBorder="1"/>
    <xf numFmtId="175" fontId="79" fillId="25" borderId="11" xfId="310" applyNumberFormat="1" applyFont="1" applyFill="1" applyBorder="1" applyProtection="1"/>
    <xf numFmtId="165" fontId="68" fillId="25" borderId="0" xfId="310" quotePrefix="1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left"/>
    </xf>
    <xf numFmtId="176" fontId="68" fillId="25" borderId="0" xfId="310" applyNumberFormat="1" applyFont="1" applyFill="1" applyBorder="1"/>
    <xf numFmtId="175" fontId="68" fillId="25" borderId="0" xfId="310" applyNumberFormat="1" applyFont="1" applyFill="1" applyBorder="1"/>
    <xf numFmtId="176" fontId="79" fillId="25" borderId="0" xfId="310" applyNumberFormat="1" applyFont="1" applyFill="1" applyBorder="1" applyProtection="1"/>
    <xf numFmtId="169" fontId="114" fillId="25" borderId="0" xfId="326" applyNumberFormat="1" applyFont="1" applyFill="1" applyBorder="1"/>
    <xf numFmtId="165" fontId="101" fillId="25" borderId="0" xfId="310" applyNumberFormat="1" applyFont="1" applyFill="1"/>
    <xf numFmtId="165" fontId="86" fillId="25" borderId="0" xfId="310" applyNumberFormat="1" applyFont="1" applyFill="1" applyAlignment="1">
      <alignment horizontal="center"/>
    </xf>
    <xf numFmtId="3" fontId="85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5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5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11" fillId="25" borderId="28" xfId="315" applyNumberFormat="1" applyFont="1" applyFill="1" applyBorder="1" applyAlignment="1">
      <alignment horizontal="left"/>
    </xf>
    <xf numFmtId="165" fontId="111" fillId="25" borderId="45" xfId="315" applyNumberFormat="1" applyFont="1" applyFill="1" applyBorder="1" applyAlignment="1">
      <alignment horizontal="left"/>
    </xf>
    <xf numFmtId="165" fontId="112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11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11" fillId="25" borderId="37" xfId="315" applyNumberFormat="1" applyFont="1" applyFill="1" applyBorder="1" applyAlignment="1" applyProtection="1">
      <alignment horizontal="center"/>
    </xf>
    <xf numFmtId="165" fontId="68" fillId="25" borderId="27" xfId="315" applyNumberFormat="1" applyFont="1" applyFill="1" applyBorder="1"/>
    <xf numFmtId="165" fontId="68" fillId="25" borderId="28" xfId="315" applyNumberFormat="1" applyFont="1" applyFill="1" applyBorder="1"/>
    <xf numFmtId="165" fontId="113" fillId="25" borderId="33" xfId="315" applyNumberFormat="1" applyFont="1" applyFill="1" applyBorder="1" applyAlignment="1" applyProtection="1">
      <alignment horizontal="centerContinuous" vertical="center"/>
    </xf>
    <xf numFmtId="165" fontId="113" fillId="25" borderId="36" xfId="315" applyNumberFormat="1" applyFont="1" applyFill="1" applyBorder="1" applyAlignment="1" applyProtection="1">
      <alignment horizontal="center"/>
    </xf>
    <xf numFmtId="165" fontId="113" fillId="25" borderId="33" xfId="315" applyNumberFormat="1" applyFont="1" applyFill="1" applyBorder="1" applyAlignment="1" applyProtection="1">
      <alignment horizontal="center"/>
    </xf>
    <xf numFmtId="165" fontId="113" fillId="25" borderId="42" xfId="315" applyNumberFormat="1" applyFont="1" applyFill="1" applyBorder="1" applyAlignment="1" applyProtection="1">
      <alignment horizontal="center"/>
    </xf>
    <xf numFmtId="165" fontId="113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5" fontId="77" fillId="25" borderId="0" xfId="315" applyNumberFormat="1" applyFont="1" applyFill="1" applyBorder="1"/>
    <xf numFmtId="175" fontId="77" fillId="25" borderId="14" xfId="315" applyNumberFormat="1" applyFont="1" applyFill="1" applyBorder="1"/>
    <xf numFmtId="175" fontId="77" fillId="25" borderId="15" xfId="315" applyNumberFormat="1" applyFont="1" applyFill="1" applyBorder="1"/>
    <xf numFmtId="175" fontId="77" fillId="25" borderId="18" xfId="315" applyNumberFormat="1" applyFont="1" applyFill="1" applyBorder="1" applyProtection="1"/>
    <xf numFmtId="175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6" fillId="25" borderId="0" xfId="315" applyNumberFormat="1" applyFont="1" applyFill="1"/>
    <xf numFmtId="165" fontId="86" fillId="25" borderId="0" xfId="315" applyNumberFormat="1" applyFont="1" applyFill="1" applyBorder="1"/>
    <xf numFmtId="165" fontId="85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5" fontId="68" fillId="25" borderId="11" xfId="315" applyNumberFormat="1" applyFont="1" applyFill="1" applyBorder="1"/>
    <xf numFmtId="175" fontId="79" fillId="25" borderId="11" xfId="315" applyNumberFormat="1" applyFont="1" applyFill="1" applyBorder="1" applyProtection="1"/>
    <xf numFmtId="167" fontId="85" fillId="25" borderId="0" xfId="315" applyNumberFormat="1" applyFont="1" applyFill="1"/>
    <xf numFmtId="3" fontId="85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3" fontId="67" fillId="0" borderId="35" xfId="449" quotePrefix="1" applyNumberFormat="1" applyFont="1" applyBorder="1" applyAlignment="1">
      <alignment horizontal="center"/>
    </xf>
    <xf numFmtId="0" fontId="72" fillId="0" borderId="27" xfId="449" quotePrefix="1" applyFont="1" applyBorder="1" applyAlignment="1">
      <alignment horizontal="center" vertical="center"/>
    </xf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1" fillId="0" borderId="0" xfId="0" applyFont="1" applyProtection="1">
      <protection locked="0" hidden="1"/>
    </xf>
    <xf numFmtId="0" fontId="122" fillId="0" borderId="0" xfId="0" applyFont="1" applyProtection="1">
      <protection locked="0" hidden="1"/>
    </xf>
    <xf numFmtId="0" fontId="121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21" fillId="0" borderId="10" xfId="0" applyFont="1" applyBorder="1" applyProtection="1">
      <protection locked="0" hidden="1"/>
    </xf>
    <xf numFmtId="0" fontId="121" fillId="0" borderId="11" xfId="0" applyFont="1" applyBorder="1" applyProtection="1">
      <protection locked="0" hidden="1"/>
    </xf>
    <xf numFmtId="0" fontId="121" fillId="0" borderId="14" xfId="0" applyFont="1" applyBorder="1" applyProtection="1">
      <protection locked="0" hidden="1"/>
    </xf>
    <xf numFmtId="0" fontId="122" fillId="0" borderId="28" xfId="0" applyFont="1" applyBorder="1" applyAlignment="1" applyProtection="1">
      <alignment horizontal="centerContinuous" vertical="center"/>
      <protection locked="0" hidden="1"/>
    </xf>
    <xf numFmtId="0" fontId="122" fillId="0" borderId="45" xfId="0" applyFont="1" applyBorder="1" applyAlignment="1" applyProtection="1">
      <alignment horizontal="centerContinuous" vertical="center"/>
      <protection locked="0" hidden="1"/>
    </xf>
    <xf numFmtId="0" fontId="122" fillId="0" borderId="14" xfId="0" applyFont="1" applyBorder="1" applyAlignment="1" applyProtection="1">
      <alignment horizontal="centerContinuous" vertical="center"/>
      <protection locked="0" hidden="1"/>
    </xf>
    <xf numFmtId="0" fontId="122" fillId="0" borderId="18" xfId="0" applyFont="1" applyBorder="1" applyAlignment="1" applyProtection="1">
      <alignment horizontal="centerContinuous"/>
      <protection locked="0" hidden="1"/>
    </xf>
    <xf numFmtId="0" fontId="122" fillId="0" borderId="0" xfId="0" applyFont="1" applyBorder="1" applyAlignment="1" applyProtection="1">
      <alignment horizontal="centerContinuous"/>
      <protection locked="0" hidden="1"/>
    </xf>
    <xf numFmtId="0" fontId="123" fillId="0" borderId="35" xfId="0" applyFont="1" applyBorder="1" applyAlignment="1" applyProtection="1">
      <alignment horizontal="centerContinuous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122" fillId="0" borderId="15" xfId="0" applyFont="1" applyBorder="1" applyAlignment="1" applyProtection="1">
      <alignment horizontal="center"/>
      <protection locked="0" hidden="1"/>
    </xf>
    <xf numFmtId="0" fontId="121" fillId="0" borderId="18" xfId="0" applyFont="1" applyBorder="1" applyProtection="1">
      <protection locked="0" hidden="1"/>
    </xf>
    <xf numFmtId="0" fontId="121" fillId="0" borderId="35" xfId="0" applyFont="1" applyBorder="1" applyProtection="1">
      <protection locked="0" hidden="1"/>
    </xf>
    <xf numFmtId="0" fontId="122" fillId="0" borderId="20" xfId="0" quotePrefix="1" applyFont="1" applyBorder="1" applyAlignment="1" applyProtection="1">
      <alignment horizontal="centerContinuous" vertical="center"/>
      <protection locked="0" hidden="1"/>
    </xf>
    <xf numFmtId="0" fontId="122" fillId="0" borderId="20" xfId="0" applyFont="1" applyBorder="1" applyAlignment="1" applyProtection="1">
      <alignment horizontal="centerContinuous" vertical="center"/>
      <protection locked="0" hidden="1"/>
    </xf>
    <xf numFmtId="0" fontId="124" fillId="0" borderId="0" xfId="0" applyFont="1" applyProtection="1">
      <protection locked="0" hidden="1"/>
    </xf>
    <xf numFmtId="0" fontId="125" fillId="0" borderId="18" xfId="0" applyFont="1" applyBorder="1" applyAlignment="1" applyProtection="1">
      <alignment horizontal="center" vertical="center"/>
      <protection locked="0" hidden="1"/>
    </xf>
    <xf numFmtId="0" fontId="125" fillId="0" borderId="0" xfId="0" applyFont="1" applyBorder="1" applyAlignment="1" applyProtection="1">
      <alignment horizontal="center" vertical="center"/>
      <protection locked="0" hidden="1"/>
    </xf>
    <xf numFmtId="0" fontId="125" fillId="0" borderId="37" xfId="0" applyFont="1" applyBorder="1" applyAlignment="1" applyProtection="1">
      <alignment horizontal="center" vertical="center"/>
      <protection locked="0" hidden="1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Alignment="1" applyProtection="1">
      <alignment horizontal="center" vertical="top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2" fillId="0" borderId="18" xfId="0" quotePrefix="1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alignment horizontal="left"/>
      <protection locked="0" hidden="1"/>
    </xf>
    <xf numFmtId="0" fontId="122" fillId="0" borderId="35" xfId="0" quotePrefix="1" applyFont="1" applyBorder="1" applyAlignment="1" applyProtection="1">
      <alignment horizontal="center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left" vertical="center"/>
      <protection locked="0" hidden="1"/>
    </xf>
    <xf numFmtId="0" fontId="121" fillId="0" borderId="35" xfId="0" applyFont="1" applyBorder="1" applyAlignment="1" applyProtection="1">
      <alignment horizontal="left" vertical="center"/>
      <protection locked="0" hidden="1"/>
    </xf>
    <xf numFmtId="2" fontId="121" fillId="0" borderId="0" xfId="0" applyNumberFormat="1" applyFont="1" applyBorder="1" applyAlignment="1" applyProtection="1">
      <alignment horizontal="center" vertical="top" wrapText="1"/>
      <protection locked="0" hidden="1"/>
    </xf>
    <xf numFmtId="2" fontId="121" fillId="0" borderId="0" xfId="0" applyNumberFormat="1" applyFont="1" applyBorder="1" applyAlignment="1" applyProtection="1">
      <alignment vertical="top" wrapText="1"/>
      <protection locked="0" hidden="1"/>
    </xf>
    <xf numFmtId="2" fontId="121" fillId="0" borderId="35" xfId="0" applyNumberFormat="1" applyFont="1" applyBorder="1" applyAlignment="1" applyProtection="1">
      <alignment vertical="center" wrapText="1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2" fontId="121" fillId="0" borderId="35" xfId="0" applyNumberFormat="1" applyFont="1" applyBorder="1" applyAlignment="1" applyProtection="1">
      <alignment vertical="top" wrapText="1"/>
      <protection locked="0" hidden="1"/>
    </xf>
    <xf numFmtId="0" fontId="121" fillId="0" borderId="0" xfId="0" applyFont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protection locked="0" hidden="1"/>
    </xf>
    <xf numFmtId="0" fontId="122" fillId="0" borderId="35" xfId="0" applyFont="1" applyBorder="1" applyAlignment="1" applyProtection="1">
      <protection locked="0" hidden="1"/>
    </xf>
    <xf numFmtId="0" fontId="122" fillId="0" borderId="36" xfId="0" applyFont="1" applyBorder="1" applyAlignment="1" applyProtection="1">
      <alignment horizontal="center" vertical="center"/>
      <protection locked="0" hidden="1"/>
    </xf>
    <xf numFmtId="0" fontId="122" fillId="0" borderId="29" xfId="0" applyFont="1" applyBorder="1" applyAlignment="1" applyProtection="1">
      <alignment vertical="center"/>
      <protection locked="0" hidden="1"/>
    </xf>
    <xf numFmtId="0" fontId="122" fillId="0" borderId="37" xfId="0" applyFont="1" applyBorder="1" applyAlignment="1" applyProtection="1">
      <alignment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79" fontId="90" fillId="0" borderId="29" xfId="340" applyNumberFormat="1" applyFont="1" applyFill="1" applyBorder="1" applyAlignment="1" applyProtection="1"/>
    <xf numFmtId="166" fontId="67" fillId="0" borderId="15" xfId="0" applyNumberFormat="1" applyFont="1" applyFill="1" applyBorder="1" applyAlignment="1" applyProtection="1">
      <alignment vertical="center"/>
      <protection locked="0" hidden="1"/>
    </xf>
    <xf numFmtId="165" fontId="82" fillId="0" borderId="0" xfId="342" applyFont="1" applyFill="1" applyAlignment="1">
      <alignment vertical="center"/>
    </xf>
    <xf numFmtId="0" fontId="0" fillId="25" borderId="0" xfId="0" applyFill="1"/>
    <xf numFmtId="0" fontId="73" fillId="25" borderId="0" xfId="0" applyFont="1" applyFill="1"/>
    <xf numFmtId="0" fontId="73" fillId="0" borderId="0" xfId="0" applyFont="1"/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65" fontId="68" fillId="0" borderId="0" xfId="339" quotePrefix="1" applyFont="1" applyBorder="1" applyAlignment="1" applyProtection="1">
      <alignment horizontal="left"/>
    </xf>
    <xf numFmtId="171" fontId="79" fillId="25" borderId="35" xfId="343" applyNumberFormat="1" applyFont="1" applyFill="1" applyBorder="1" applyAlignment="1" applyProtection="1">
      <alignment horizontal="right" vertical="center"/>
    </xf>
    <xf numFmtId="171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5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78" fontId="121" fillId="0" borderId="0" xfId="0" applyNumberFormat="1" applyFont="1" applyProtection="1"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80" fontId="77" fillId="0" borderId="10" xfId="343" applyNumberFormat="1" applyFont="1" applyFill="1" applyBorder="1" applyAlignment="1" applyProtection="1">
      <alignment vertical="center"/>
    </xf>
    <xf numFmtId="180" fontId="67" fillId="0" borderId="0" xfId="343" applyNumberFormat="1" applyFont="1" applyFill="1" applyBorder="1" applyAlignment="1" applyProtection="1">
      <alignment vertical="center"/>
    </xf>
    <xf numFmtId="180" fontId="67" fillId="0" borderId="14" xfId="343" applyNumberFormat="1" applyFont="1" applyFill="1" applyBorder="1" applyAlignment="1" applyProtection="1">
      <alignment vertical="center"/>
    </xf>
    <xf numFmtId="180" fontId="77" fillId="0" borderId="0" xfId="343" applyNumberFormat="1" applyFont="1" applyFill="1" applyBorder="1" applyAlignment="1" applyProtection="1">
      <alignment vertical="center"/>
    </xf>
    <xf numFmtId="180" fontId="67" fillId="0" borderId="35" xfId="343" applyNumberFormat="1" applyFont="1" applyFill="1" applyBorder="1" applyAlignment="1" applyProtection="1">
      <alignment vertical="center"/>
    </xf>
    <xf numFmtId="180" fontId="79" fillId="0" borderId="0" xfId="343" applyNumberFormat="1" applyFont="1" applyFill="1" applyBorder="1" applyAlignment="1" applyProtection="1">
      <alignment vertical="center"/>
    </xf>
    <xf numFmtId="180" fontId="79" fillId="0" borderId="10" xfId="343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1" xfId="342" applyNumberFormat="1" applyFont="1" applyFill="1" applyBorder="1" applyAlignment="1" applyProtection="1">
      <alignment vertical="center"/>
    </xf>
    <xf numFmtId="171" fontId="79" fillId="25" borderId="18" xfId="342" applyNumberFormat="1" applyFont="1" applyFill="1" applyBorder="1" applyAlignment="1" applyProtection="1">
      <alignment horizontal="right" vertical="center"/>
    </xf>
    <xf numFmtId="171" fontId="128" fillId="0" borderId="0" xfId="342" applyNumberFormat="1" applyFont="1" applyFill="1" applyBorder="1" applyAlignment="1" applyProtection="1">
      <alignment horizontal="right" vertical="center"/>
    </xf>
    <xf numFmtId="171" fontId="128" fillId="0" borderId="35" xfId="342" applyNumberFormat="1" applyFont="1" applyFill="1" applyBorder="1" applyAlignment="1" applyProtection="1">
      <alignment horizontal="right" vertical="center"/>
    </xf>
    <xf numFmtId="171" fontId="128" fillId="0" borderId="29" xfId="342" applyNumberFormat="1" applyFont="1" applyFill="1" applyBorder="1" applyAlignment="1" applyProtection="1">
      <alignment horizontal="right" vertical="center"/>
    </xf>
    <xf numFmtId="171" fontId="128" fillId="0" borderId="37" xfId="342" applyNumberFormat="1" applyFont="1" applyFill="1" applyBorder="1" applyAlignment="1" applyProtection="1">
      <alignment horizontal="right" vertical="center"/>
    </xf>
    <xf numFmtId="171" fontId="107" fillId="0" borderId="0" xfId="342" applyNumberFormat="1" applyFont="1" applyFill="1" applyBorder="1" applyAlignment="1" applyProtection="1">
      <alignment horizontal="right" vertical="center"/>
    </xf>
    <xf numFmtId="171" fontId="107" fillId="25" borderId="0" xfId="342" applyNumberFormat="1" applyFont="1" applyFill="1" applyBorder="1" applyAlignment="1" applyProtection="1">
      <alignment horizontal="right" vertical="center"/>
    </xf>
    <xf numFmtId="171" fontId="107" fillId="0" borderId="35" xfId="342" applyNumberFormat="1" applyFont="1" applyFill="1" applyBorder="1" applyAlignment="1" applyProtection="1">
      <alignment horizontal="right" vertical="center"/>
    </xf>
    <xf numFmtId="171" fontId="107" fillId="0" borderId="29" xfId="342" applyNumberFormat="1" applyFont="1" applyFill="1" applyBorder="1" applyAlignment="1" applyProtection="1">
      <alignment horizontal="right" vertical="center"/>
    </xf>
    <xf numFmtId="171" fontId="107" fillId="0" borderId="37" xfId="342" applyNumberFormat="1" applyFont="1" applyFill="1" applyBorder="1" applyAlignment="1" applyProtection="1">
      <alignment horizontal="right" vertical="center"/>
    </xf>
    <xf numFmtId="180" fontId="128" fillId="0" borderId="0" xfId="345" applyNumberFormat="1" applyFont="1" applyFill="1" applyBorder="1" applyAlignment="1" applyProtection="1">
      <alignment horizontal="right" vertical="center"/>
    </xf>
    <xf numFmtId="180" fontId="128" fillId="0" borderId="14" xfId="345" applyNumberFormat="1" applyFont="1" applyFill="1" applyBorder="1" applyAlignment="1" applyProtection="1">
      <alignment horizontal="right" vertical="center"/>
    </xf>
    <xf numFmtId="180" fontId="128" fillId="0" borderId="35" xfId="345" applyNumberFormat="1" applyFont="1" applyFill="1" applyBorder="1" applyAlignment="1" applyProtection="1">
      <alignment horizontal="right" vertical="center"/>
    </xf>
    <xf numFmtId="171" fontId="70" fillId="0" borderId="0" xfId="0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Border="1" applyAlignment="1" applyProtection="1">
      <alignment horizontal="right" vertical="center"/>
    </xf>
    <xf numFmtId="171" fontId="73" fillId="0" borderId="0" xfId="0" applyNumberFormat="1" applyFont="1" applyFill="1" applyBorder="1" applyAlignment="1" applyProtection="1">
      <alignment horizontal="right" vertical="center"/>
    </xf>
    <xf numFmtId="180" fontId="107" fillId="0" borderId="52" xfId="345" applyNumberFormat="1" applyFont="1" applyFill="1" applyBorder="1" applyAlignment="1" applyProtection="1">
      <alignment horizontal="right" vertical="center"/>
    </xf>
    <xf numFmtId="180" fontId="107" fillId="0" borderId="19" xfId="345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Alignment="1" applyProtection="1">
      <alignment horizontal="right" vertical="center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81" fontId="68" fillId="0" borderId="20" xfId="467" applyNumberFormat="1" applyFont="1" applyBorder="1" applyAlignment="1" applyProtection="1">
      <alignment horizontal="right"/>
    </xf>
    <xf numFmtId="181" fontId="68" fillId="0" borderId="18" xfId="467" applyNumberFormat="1" applyFont="1" applyFill="1" applyBorder="1" applyAlignment="1" applyProtection="1">
      <alignment horizontal="right"/>
    </xf>
    <xf numFmtId="181" fontId="68" fillId="0" borderId="20" xfId="467" applyNumberFormat="1" applyFont="1" applyFill="1" applyBorder="1" applyAlignment="1" applyProtection="1">
      <alignment horizontal="right"/>
    </xf>
    <xf numFmtId="171" fontId="79" fillId="25" borderId="0" xfId="343" applyNumberFormat="1" applyFont="1" applyFill="1" applyBorder="1" applyAlignment="1" applyProtection="1">
      <alignment horizontal="right" vertical="center"/>
    </xf>
    <xf numFmtId="171" fontId="130" fillId="0" borderId="35" xfId="340" applyNumberFormat="1" applyFont="1" applyFill="1" applyBorder="1" applyAlignment="1" applyProtection="1">
      <alignment horizontal="right"/>
    </xf>
    <xf numFmtId="171" fontId="130" fillId="0" borderId="37" xfId="340" applyNumberFormat="1" applyFont="1" applyFill="1" applyBorder="1" applyAlignment="1" applyProtection="1">
      <alignment horizontal="right"/>
    </xf>
    <xf numFmtId="0" fontId="125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quotePrefix="1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22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65" fontId="67" fillId="0" borderId="18" xfId="340" applyFont="1" applyBorder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65" fontId="85" fillId="0" borderId="36" xfId="340" applyFont="1" applyBorder="1"/>
    <xf numFmtId="171" fontId="77" fillId="0" borderId="23" xfId="340" applyNumberFormat="1" applyFont="1" applyFill="1" applyBorder="1" applyAlignment="1" applyProtection="1">
      <alignment horizontal="right"/>
    </xf>
    <xf numFmtId="171" fontId="131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4" fillId="0" borderId="0" xfId="326" applyNumberFormat="1" applyFont="1" applyFill="1"/>
    <xf numFmtId="169" fontId="114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4" fillId="0" borderId="0" xfId="326" applyNumberFormat="1" applyFont="1" applyFill="1" applyAlignment="1">
      <alignment vertical="center"/>
    </xf>
    <xf numFmtId="165" fontId="115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8" fillId="25" borderId="0" xfId="483" applyNumberFormat="1" applyFont="1" applyFill="1"/>
    <xf numFmtId="165" fontId="73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5" fontId="77" fillId="0" borderId="0" xfId="485" applyNumberFormat="1" applyFont="1" applyBorder="1"/>
    <xf numFmtId="175" fontId="77" fillId="0" borderId="14" xfId="485" applyNumberFormat="1" applyFont="1" applyBorder="1"/>
    <xf numFmtId="175" fontId="77" fillId="0" borderId="15" xfId="485" applyNumberFormat="1" applyFont="1" applyBorder="1"/>
    <xf numFmtId="175" fontId="77" fillId="0" borderId="0" xfId="485" applyNumberFormat="1" applyFont="1" applyBorder="1" applyProtection="1"/>
    <xf numFmtId="175" fontId="77" fillId="0" borderId="35" xfId="485" applyNumberFormat="1" applyFont="1" applyBorder="1" applyProtection="1"/>
    <xf numFmtId="1" fontId="68" fillId="0" borderId="20" xfId="485" applyNumberFormat="1" applyFont="1" applyBorder="1"/>
    <xf numFmtId="0" fontId="28" fillId="0" borderId="0" xfId="326"/>
    <xf numFmtId="165" fontId="115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5" fillId="0" borderId="0" xfId="485" applyNumberFormat="1" applyFont="1" applyFill="1" applyBorder="1"/>
    <xf numFmtId="4" fontId="85" fillId="0" borderId="0" xfId="485" applyNumberFormat="1" applyFont="1"/>
    <xf numFmtId="175" fontId="77" fillId="0" borderId="0" xfId="310" applyNumberFormat="1" applyFont="1" applyFill="1" applyBorder="1"/>
    <xf numFmtId="175" fontId="77" fillId="0" borderId="14" xfId="310" applyNumberFormat="1" applyFont="1" applyFill="1" applyBorder="1"/>
    <xf numFmtId="175" fontId="77" fillId="0" borderId="15" xfId="310" applyNumberFormat="1" applyFont="1" applyFill="1" applyBorder="1"/>
    <xf numFmtId="175" fontId="77" fillId="25" borderId="0" xfId="310" applyNumberFormat="1" applyFont="1" applyFill="1" applyBorder="1" applyProtection="1"/>
    <xf numFmtId="175" fontId="77" fillId="25" borderId="35" xfId="310" applyNumberFormat="1" applyFont="1" applyFill="1" applyBorder="1" applyProtection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25" borderId="35" xfId="310" applyNumberFormat="1" applyFont="1" applyFill="1" applyBorder="1" applyAlignment="1" applyProtection="1">
      <alignment horizontal="left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35" xfId="310" applyNumberFormat="1" applyFont="1" applyFill="1" applyBorder="1" applyAlignment="1" applyProtection="1">
      <alignment horizontal="left"/>
    </xf>
    <xf numFmtId="165" fontId="68" fillId="0" borderId="0" xfId="310" quotePrefix="1" applyNumberFormat="1" applyFont="1" applyFill="1" applyBorder="1" applyAlignment="1" applyProtection="1">
      <alignment horizontal="center"/>
    </xf>
    <xf numFmtId="165" fontId="68" fillId="25" borderId="37" xfId="310" applyNumberFormat="1" applyFont="1" applyFill="1" applyBorder="1" applyAlignment="1" applyProtection="1">
      <alignment horizontal="left" wrapText="1"/>
    </xf>
    <xf numFmtId="2" fontId="56" fillId="0" borderId="0" xfId="449" applyNumberFormat="1" applyFont="1"/>
    <xf numFmtId="4" fontId="133" fillId="0" borderId="0" xfId="449" applyNumberFormat="1" applyFont="1"/>
    <xf numFmtId="177" fontId="56" fillId="0" borderId="0" xfId="449" applyNumberFormat="1" applyFont="1"/>
    <xf numFmtId="167" fontId="68" fillId="0" borderId="23" xfId="449" applyNumberFormat="1" applyFont="1" applyFill="1" applyBorder="1"/>
    <xf numFmtId="0" fontId="67" fillId="0" borderId="18" xfId="449" applyFont="1" applyBorder="1"/>
    <xf numFmtId="0" fontId="134" fillId="0" borderId="0" xfId="0" applyFont="1" applyProtection="1">
      <protection locked="0" hidden="1"/>
    </xf>
    <xf numFmtId="0" fontId="134" fillId="0" borderId="0" xfId="0" applyFont="1" applyBorder="1" applyProtection="1">
      <protection locked="0" hidden="1"/>
    </xf>
    <xf numFmtId="0" fontId="122" fillId="0" borderId="15" xfId="0" applyFont="1" applyBorder="1" applyAlignment="1" applyProtection="1">
      <alignment horizontal="centerContinuous"/>
      <protection locked="0" hidden="1"/>
    </xf>
    <xf numFmtId="0" fontId="126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9" fontId="119" fillId="0" borderId="0" xfId="0" applyNumberFormat="1" applyFont="1" applyAlignment="1">
      <alignment horizontal="right"/>
    </xf>
    <xf numFmtId="179" fontId="118" fillId="0" borderId="0" xfId="0" applyNumberFormat="1" applyFont="1" applyAlignment="1">
      <alignment horizontal="right" vertical="center"/>
    </xf>
    <xf numFmtId="179" fontId="119" fillId="26" borderId="20" xfId="0" applyNumberFormat="1" applyFont="1" applyFill="1" applyBorder="1" applyAlignment="1">
      <alignment horizontal="right"/>
    </xf>
    <xf numFmtId="179" fontId="68" fillId="0" borderId="20" xfId="313" applyNumberFormat="1" applyFont="1" applyFill="1" applyBorder="1" applyAlignment="1">
      <alignment vertical="center"/>
    </xf>
    <xf numFmtId="179" fontId="77" fillId="25" borderId="0" xfId="341" applyNumberFormat="1" applyFont="1" applyFill="1" applyBorder="1" applyAlignment="1" applyProtection="1"/>
    <xf numFmtId="179" fontId="119" fillId="0" borderId="12" xfId="0" applyNumberFormat="1" applyFont="1" applyBorder="1" applyAlignment="1">
      <alignment horizontal="right" wrapText="1"/>
    </xf>
    <xf numFmtId="179" fontId="79" fillId="25" borderId="18" xfId="341" applyNumberFormat="1" applyFont="1" applyFill="1" applyBorder="1" applyAlignment="1" applyProtection="1"/>
    <xf numFmtId="179" fontId="118" fillId="0" borderId="0" xfId="0" applyNumberFormat="1" applyFont="1" applyBorder="1" applyAlignment="1">
      <alignment horizontal="right" wrapText="1"/>
    </xf>
    <xf numFmtId="179" fontId="79" fillId="25" borderId="36" xfId="341" applyNumberFormat="1" applyFont="1" applyFill="1" applyBorder="1" applyAlignment="1" applyProtection="1"/>
    <xf numFmtId="179" fontId="118" fillId="0" borderId="29" xfId="0" applyNumberFormat="1" applyFont="1" applyBorder="1" applyAlignment="1">
      <alignment horizontal="right" wrapText="1"/>
    </xf>
    <xf numFmtId="165" fontId="85" fillId="25" borderId="11" xfId="483" applyNumberFormat="1" applyFont="1" applyFill="1" applyBorder="1"/>
    <xf numFmtId="179" fontId="114" fillId="0" borderId="0" xfId="326" applyNumberFormat="1" applyFont="1" applyFill="1" applyAlignment="1">
      <alignment vertical="center"/>
    </xf>
    <xf numFmtId="179" fontId="114" fillId="0" borderId="0" xfId="326" applyNumberFormat="1" applyFont="1" applyFill="1"/>
    <xf numFmtId="179" fontId="114" fillId="0" borderId="35" xfId="326" applyNumberFormat="1" applyFont="1" applyFill="1" applyBorder="1"/>
    <xf numFmtId="179" fontId="68" fillId="0" borderId="35" xfId="483" applyNumberFormat="1" applyFont="1" applyFill="1" applyBorder="1" applyAlignment="1">
      <alignment vertical="center"/>
    </xf>
    <xf numFmtId="179" fontId="79" fillId="0" borderId="18" xfId="483" applyNumberFormat="1" applyFont="1" applyFill="1" applyBorder="1" applyAlignment="1" applyProtection="1">
      <alignment vertical="center"/>
    </xf>
    <xf numFmtId="179" fontId="114" fillId="0" borderId="35" xfId="326" applyNumberFormat="1" applyFont="1" applyFill="1" applyBorder="1" applyAlignment="1">
      <alignment vertical="center"/>
    </xf>
    <xf numFmtId="179" fontId="114" fillId="0" borderId="18" xfId="326" applyNumberFormat="1" applyFont="1" applyFill="1" applyBorder="1" applyAlignment="1">
      <alignment vertical="center"/>
    </xf>
    <xf numFmtId="179" fontId="114" fillId="0" borderId="63" xfId="326" applyNumberFormat="1" applyFont="1" applyFill="1" applyBorder="1"/>
    <xf numFmtId="179" fontId="116" fillId="0" borderId="29" xfId="326" applyNumberFormat="1" applyFont="1" applyFill="1" applyBorder="1"/>
    <xf numFmtId="179" fontId="68" fillId="0" borderId="37" xfId="483" applyNumberFormat="1" applyFont="1" applyFill="1" applyBorder="1" applyAlignment="1">
      <alignment vertical="center"/>
    </xf>
    <xf numFmtId="179" fontId="114" fillId="0" borderId="37" xfId="326" applyNumberFormat="1" applyFont="1" applyFill="1" applyBorder="1" applyAlignment="1">
      <alignment vertical="center"/>
    </xf>
    <xf numFmtId="179" fontId="77" fillId="0" borderId="0" xfId="483" applyNumberFormat="1" applyFont="1" applyFill="1" applyBorder="1" applyAlignment="1">
      <alignment vertical="center"/>
    </xf>
    <xf numFmtId="179" fontId="77" fillId="0" borderId="20" xfId="483" applyNumberFormat="1" applyFont="1" applyFill="1" applyBorder="1" applyAlignment="1">
      <alignment vertical="center"/>
    </xf>
    <xf numFmtId="179" fontId="77" fillId="0" borderId="35" xfId="483" applyNumberFormat="1" applyFont="1" applyFill="1" applyBorder="1" applyAlignment="1">
      <alignment vertical="center"/>
    </xf>
    <xf numFmtId="179" fontId="86" fillId="0" borderId="0" xfId="483" applyNumberFormat="1" applyFont="1" applyFill="1" applyBorder="1" applyAlignment="1">
      <alignment vertical="center"/>
    </xf>
    <xf numFmtId="179" fontId="68" fillId="0" borderId="61" xfId="483" applyNumberFormat="1" applyFont="1" applyFill="1" applyBorder="1" applyAlignment="1">
      <alignment vertical="center"/>
    </xf>
    <xf numFmtId="179" fontId="68" fillId="0" borderId="62" xfId="483" applyNumberFormat="1" applyFont="1" applyFill="1" applyBorder="1" applyAlignment="1">
      <alignment vertical="center"/>
    </xf>
    <xf numFmtId="179" fontId="114" fillId="0" borderId="63" xfId="326" applyNumberFormat="1" applyFont="1" applyFill="1" applyBorder="1" applyAlignment="1">
      <alignment vertical="center"/>
    </xf>
    <xf numFmtId="179" fontId="68" fillId="0" borderId="63" xfId="483" applyNumberFormat="1" applyFont="1" applyFill="1" applyBorder="1" applyAlignment="1">
      <alignment vertical="center"/>
    </xf>
    <xf numFmtId="179" fontId="79" fillId="0" borderId="62" xfId="483" applyNumberFormat="1" applyFont="1" applyFill="1" applyBorder="1" applyAlignment="1" applyProtection="1">
      <alignment vertical="center"/>
    </xf>
    <xf numFmtId="179" fontId="79" fillId="0" borderId="36" xfId="484" applyNumberFormat="1" applyFont="1" applyFill="1" applyBorder="1" applyAlignment="1">
      <alignment horizontal="right" vertical="center" wrapText="1"/>
    </xf>
    <xf numFmtId="179" fontId="116" fillId="0" borderId="29" xfId="326" applyNumberFormat="1" applyFont="1" applyFill="1" applyBorder="1" applyAlignment="1">
      <alignment vertical="center"/>
    </xf>
    <xf numFmtId="169" fontId="114" fillId="0" borderId="0" xfId="326" applyNumberFormat="1" applyFont="1" applyFill="1" applyBorder="1"/>
    <xf numFmtId="169" fontId="114" fillId="0" borderId="0" xfId="326" applyNumberFormat="1" applyFont="1" applyFill="1" applyBorder="1" applyAlignment="1">
      <alignment vertical="center"/>
    </xf>
    <xf numFmtId="175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5" fillId="0" borderId="0" xfId="483" applyNumberFormat="1" applyFont="1" applyFill="1" applyBorder="1" applyAlignment="1" applyProtection="1">
      <alignment horizontal="center"/>
    </xf>
    <xf numFmtId="179" fontId="77" fillId="0" borderId="0" xfId="485" applyNumberFormat="1" applyFont="1" applyFill="1" applyBorder="1"/>
    <xf numFmtId="179" fontId="77" fillId="0" borderId="35" xfId="485" applyNumberFormat="1" applyFont="1" applyFill="1" applyBorder="1"/>
    <xf numFmtId="179" fontId="68" fillId="0" borderId="35" xfId="485" applyNumberFormat="1" applyFont="1" applyFill="1" applyBorder="1"/>
    <xf numFmtId="179" fontId="79" fillId="0" borderId="18" xfId="485" applyNumberFormat="1" applyFont="1" applyFill="1" applyBorder="1" applyProtection="1"/>
    <xf numFmtId="179" fontId="79" fillId="0" borderId="18" xfId="485" applyNumberFormat="1" applyFont="1" applyFill="1" applyBorder="1" applyAlignment="1" applyProtection="1">
      <alignment vertical="center"/>
    </xf>
    <xf numFmtId="179" fontId="118" fillId="0" borderId="0" xfId="326" applyNumberFormat="1" applyFont="1" applyFill="1" applyBorder="1"/>
    <xf numFmtId="179" fontId="68" fillId="0" borderId="20" xfId="485" applyNumberFormat="1" applyFont="1" applyFill="1" applyBorder="1"/>
    <xf numFmtId="179" fontId="68" fillId="0" borderId="61" xfId="485" applyNumberFormat="1" applyFont="1" applyFill="1" applyBorder="1"/>
    <xf numFmtId="179" fontId="68" fillId="0" borderId="62" xfId="485" applyNumberFormat="1" applyFont="1" applyFill="1" applyBorder="1"/>
    <xf numFmtId="179" fontId="68" fillId="0" borderId="63" xfId="485" applyNumberFormat="1" applyFont="1" applyFill="1" applyBorder="1"/>
    <xf numFmtId="179" fontId="68" fillId="0" borderId="67" xfId="485" applyNumberFormat="1" applyFont="1" applyFill="1" applyBorder="1"/>
    <xf numFmtId="179" fontId="79" fillId="0" borderId="62" xfId="485" applyNumberFormat="1" applyFont="1" applyFill="1" applyBorder="1" applyProtection="1"/>
    <xf numFmtId="179" fontId="114" fillId="0" borderId="36" xfId="326" applyNumberFormat="1" applyFont="1" applyFill="1" applyBorder="1"/>
    <xf numFmtId="179" fontId="68" fillId="0" borderId="37" xfId="485" applyNumberFormat="1" applyFont="1" applyFill="1" applyBorder="1"/>
    <xf numFmtId="179" fontId="68" fillId="0" borderId="23" xfId="485" applyNumberFormat="1" applyFont="1" applyFill="1" applyBorder="1"/>
    <xf numFmtId="179" fontId="114" fillId="0" borderId="37" xfId="326" applyNumberFormat="1" applyFont="1" applyFill="1" applyBorder="1"/>
    <xf numFmtId="179" fontId="77" fillId="0" borderId="0" xfId="310" applyNumberFormat="1" applyFont="1" applyFill="1" applyBorder="1" applyAlignment="1">
      <alignment vertical="center"/>
    </xf>
    <xf numFmtId="179" fontId="77" fillId="0" borderId="35" xfId="310" applyNumberFormat="1" applyFont="1" applyFill="1" applyBorder="1" applyAlignment="1">
      <alignment vertical="center"/>
    </xf>
    <xf numFmtId="179" fontId="77" fillId="25" borderId="0" xfId="310" applyNumberFormat="1" applyFont="1" applyFill="1" applyBorder="1" applyAlignment="1" applyProtection="1">
      <alignment vertical="center"/>
    </xf>
    <xf numFmtId="179" fontId="77" fillId="25" borderId="35" xfId="310" applyNumberFormat="1" applyFont="1" applyFill="1" applyBorder="1" applyAlignment="1" applyProtection="1">
      <alignment vertical="center"/>
    </xf>
    <xf numFmtId="179" fontId="118" fillId="0" borderId="0" xfId="310" applyNumberFormat="1" applyFont="1" applyFill="1" applyAlignment="1">
      <alignment vertical="center"/>
    </xf>
    <xf numFmtId="179" fontId="118" fillId="0" borderId="35" xfId="310" applyNumberFormat="1" applyFont="1" applyFill="1" applyBorder="1" applyAlignment="1">
      <alignment vertical="center"/>
    </xf>
    <xf numFmtId="179" fontId="118" fillId="0" borderId="18" xfId="310" applyNumberFormat="1" applyFont="1" applyFill="1" applyBorder="1" applyAlignment="1">
      <alignment vertical="center"/>
    </xf>
    <xf numFmtId="179" fontId="114" fillId="25" borderId="35" xfId="326" applyNumberFormat="1" applyFont="1" applyFill="1" applyBorder="1" applyAlignment="1">
      <alignment vertical="center"/>
    </xf>
    <xf numFmtId="179" fontId="79" fillId="25" borderId="18" xfId="310" applyNumberFormat="1" applyFont="1" applyFill="1" applyBorder="1" applyAlignment="1" applyProtection="1">
      <alignment vertical="center"/>
    </xf>
    <xf numFmtId="179" fontId="79" fillId="0" borderId="18" xfId="310" applyNumberFormat="1" applyFont="1" applyFill="1" applyBorder="1" applyAlignment="1" applyProtection="1">
      <alignment vertical="center"/>
    </xf>
    <xf numFmtId="179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9" fontId="119" fillId="0" borderId="0" xfId="315" applyNumberFormat="1" applyFont="1" applyFill="1"/>
    <xf numFmtId="179" fontId="77" fillId="0" borderId="35" xfId="315" applyNumberFormat="1" applyFont="1" applyFill="1" applyBorder="1"/>
    <xf numFmtId="179" fontId="77" fillId="25" borderId="18" xfId="315" applyNumberFormat="1" applyFont="1" applyFill="1" applyBorder="1" applyProtection="1"/>
    <xf numFmtId="179" fontId="120" fillId="25" borderId="35" xfId="326" applyNumberFormat="1" applyFont="1" applyFill="1" applyBorder="1" applyAlignment="1"/>
    <xf numFmtId="179" fontId="118" fillId="0" borderId="0" xfId="315" applyNumberFormat="1" applyFont="1" applyFill="1"/>
    <xf numFmtId="179" fontId="68" fillId="0" borderId="35" xfId="315" applyNumberFormat="1" applyFont="1" applyFill="1" applyBorder="1"/>
    <xf numFmtId="179" fontId="79" fillId="25" borderId="18" xfId="315" applyNumberFormat="1" applyFont="1" applyFill="1" applyBorder="1" applyProtection="1"/>
    <xf numFmtId="179" fontId="114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81" fontId="67" fillId="0" borderId="0" xfId="467" applyNumberFormat="1" applyFont="1" applyFill="1" applyBorder="1" applyAlignment="1" applyProtection="1">
      <alignment horizontal="right"/>
    </xf>
    <xf numFmtId="181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166" fontId="67" fillId="0" borderId="14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183" fontId="67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183" fontId="68" fillId="0" borderId="0" xfId="449" applyNumberFormat="1" applyFont="1" applyAlignment="1">
      <alignment horizontal="right"/>
    </xf>
    <xf numFmtId="183" fontId="68" fillId="0" borderId="20" xfId="449" applyNumberFormat="1" applyFont="1" applyFill="1" applyBorder="1" applyAlignment="1">
      <alignment horizontal="right"/>
    </xf>
    <xf numFmtId="183" fontId="68" fillId="0" borderId="23" xfId="449" applyNumberFormat="1" applyFont="1" applyFill="1" applyBorder="1" applyAlignment="1">
      <alignment horizontal="right"/>
    </xf>
    <xf numFmtId="0" fontId="56" fillId="0" borderId="0" xfId="449" applyFont="1" applyAlignment="1">
      <alignment horizontal="right"/>
    </xf>
    <xf numFmtId="165" fontId="115" fillId="25" borderId="0" xfId="483" applyNumberFormat="1" applyFont="1" applyFill="1" applyAlignment="1">
      <alignment horizontal="center"/>
    </xf>
    <xf numFmtId="166" fontId="135" fillId="0" borderId="11" xfId="339" applyNumberFormat="1" applyFont="1" applyFill="1" applyBorder="1" applyAlignment="1" applyProtection="1">
      <alignment horizontal="right"/>
    </xf>
    <xf numFmtId="184" fontId="68" fillId="0" borderId="35" xfId="449" applyNumberFormat="1" applyFont="1" applyFill="1" applyBorder="1"/>
    <xf numFmtId="184" fontId="68" fillId="0" borderId="20" xfId="449" applyNumberFormat="1" applyFont="1" applyFill="1" applyBorder="1"/>
    <xf numFmtId="184" fontId="68" fillId="0" borderId="37" xfId="449" applyNumberFormat="1" applyFont="1" applyFill="1" applyBorder="1"/>
    <xf numFmtId="184" fontId="68" fillId="0" borderId="20" xfId="339" applyNumberFormat="1" applyFont="1" applyFill="1" applyBorder="1" applyProtection="1"/>
    <xf numFmtId="184" fontId="68" fillId="0" borderId="38" xfId="339" applyNumberFormat="1" applyFont="1" applyFill="1" applyBorder="1" applyProtection="1"/>
    <xf numFmtId="184" fontId="68" fillId="0" borderId="23" xfId="339" applyNumberFormat="1" applyFont="1" applyFill="1" applyBorder="1" applyProtection="1"/>
    <xf numFmtId="184" fontId="68" fillId="0" borderId="22" xfId="339" applyNumberFormat="1" applyFont="1" applyFill="1" applyBorder="1" applyProtection="1"/>
    <xf numFmtId="184" fontId="81" fillId="0" borderId="22" xfId="339" applyNumberFormat="1" applyFont="1" applyFill="1" applyBorder="1" applyProtection="1"/>
    <xf numFmtId="183" fontId="56" fillId="0" borderId="0" xfId="449" applyNumberFormat="1" applyFont="1"/>
    <xf numFmtId="184" fontId="68" fillId="0" borderId="23" xfId="449" applyNumberFormat="1" applyFont="1" applyFill="1" applyBorder="1"/>
    <xf numFmtId="180" fontId="137" fillId="0" borderId="0" xfId="0" applyNumberFormat="1" applyFont="1" applyAlignment="1">
      <alignment horizontal="center" vertical="center"/>
    </xf>
    <xf numFmtId="165" fontId="73" fillId="0" borderId="0" xfId="340" applyFont="1"/>
    <xf numFmtId="166" fontId="67" fillId="0" borderId="10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0" fontId="125" fillId="0" borderId="35" xfId="0" applyFont="1" applyBorder="1" applyAlignment="1" applyProtection="1">
      <alignment horizontal="center" vertical="center"/>
      <protection locked="0" hidden="1"/>
    </xf>
    <xf numFmtId="182" fontId="136" fillId="0" borderId="0" xfId="485" applyNumberFormat="1" applyFont="1"/>
    <xf numFmtId="1" fontId="138" fillId="0" borderId="0" xfId="0" applyNumberFormat="1" applyFont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3" fontId="42" fillId="0" borderId="0" xfId="313" applyNumberFormat="1" applyFill="1"/>
    <xf numFmtId="179" fontId="68" fillId="0" borderId="23" xfId="313" applyNumberFormat="1" applyFont="1" applyFill="1" applyBorder="1" applyAlignment="1">
      <alignment vertical="center"/>
    </xf>
    <xf numFmtId="165" fontId="68" fillId="0" borderId="21" xfId="339" quotePrefix="1" applyFont="1" applyBorder="1" applyAlignment="1" applyProtection="1">
      <alignment horizontal="left" wrapText="1"/>
    </xf>
    <xf numFmtId="177" fontId="74" fillId="0" borderId="0" xfId="449" applyNumberFormat="1" applyFont="1"/>
    <xf numFmtId="186" fontId="118" fillId="0" borderId="0" xfId="0" applyNumberFormat="1" applyFont="1" applyAlignment="1">
      <alignment horizontal="right" vertical="center"/>
    </xf>
    <xf numFmtId="186" fontId="119" fillId="0" borderId="0" xfId="0" applyNumberFormat="1" applyFont="1" applyAlignment="1">
      <alignment horizontal="right"/>
    </xf>
    <xf numFmtId="186" fontId="90" fillId="0" borderId="29" xfId="340" applyNumberFormat="1" applyFont="1" applyFill="1" applyBorder="1" applyAlignment="1" applyProtection="1"/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165" fontId="68" fillId="25" borderId="35" xfId="483" applyNumberFormat="1" applyFont="1" applyFill="1" applyBorder="1" applyAlignment="1" applyProtection="1">
      <alignment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5" fillId="25" borderId="0" xfId="483" applyNumberFormat="1" applyFont="1" applyFill="1" applyAlignment="1" applyProtection="1">
      <alignment horizontal="center"/>
    </xf>
    <xf numFmtId="169" fontId="114" fillId="0" borderId="0" xfId="326" applyNumberFormat="1" applyFont="1" applyFill="1"/>
    <xf numFmtId="165" fontId="86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310" applyNumberFormat="1" applyFont="1" applyFill="1"/>
    <xf numFmtId="165" fontId="86" fillId="25" borderId="0" xfId="310" applyNumberFormat="1" applyFont="1" applyFill="1"/>
    <xf numFmtId="178" fontId="122" fillId="0" borderId="15" xfId="0" applyNumberFormat="1" applyFont="1" applyBorder="1" applyAlignment="1" applyProtection="1">
      <alignment vertical="center"/>
      <protection locked="0" hidden="1"/>
    </xf>
    <xf numFmtId="0" fontId="123" fillId="0" borderId="15" xfId="0" applyFont="1" applyBorder="1" applyAlignment="1" applyProtection="1">
      <alignment horizontal="center" vertical="center"/>
      <protection locked="0" hidden="1"/>
    </xf>
    <xf numFmtId="0" fontId="123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5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1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0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167" fontId="68" fillId="0" borderId="20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10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166" fontId="68" fillId="0" borderId="35" xfId="233" applyNumberFormat="1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66" fontId="67" fillId="0" borderId="23" xfId="233" applyNumberFormat="1" applyFont="1" applyFill="1" applyBorder="1" applyAlignment="1">
      <alignment vertical="center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8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3" xfId="0" applyNumberFormat="1" applyFont="1" applyFill="1" applyBorder="1" applyAlignment="1" applyProtection="1">
      <alignment vertical="center"/>
      <protection locked="0" hidden="1"/>
    </xf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71" fontId="79" fillId="25" borderId="0" xfId="342" applyNumberFormat="1" applyFont="1" applyFill="1" applyBorder="1" applyAlignment="1" applyProtection="1">
      <alignment horizontal="right" vertical="center"/>
    </xf>
    <xf numFmtId="171" fontId="79" fillId="25" borderId="35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7" fillId="0" borderId="14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1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80" fontId="79" fillId="0" borderId="14" xfId="342" applyNumberFormat="1" applyFont="1" applyFill="1" applyBorder="1" applyAlignment="1" applyProtection="1">
      <alignment vertical="center"/>
    </xf>
    <xf numFmtId="167" fontId="67" fillId="0" borderId="20" xfId="449" applyNumberFormat="1" applyFont="1" applyFill="1" applyBorder="1"/>
    <xf numFmtId="0" fontId="67" fillId="0" borderId="0" xfId="313" applyFont="1" applyFill="1" applyAlignment="1">
      <alignment horizontal="center"/>
    </xf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15" xfId="449" applyNumberFormat="1" applyFont="1" applyFill="1" applyBorder="1"/>
    <xf numFmtId="167" fontId="67" fillId="0" borderId="14" xfId="449" applyNumberFormat="1" applyFont="1" applyFill="1" applyBorder="1"/>
    <xf numFmtId="3" fontId="109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73" fillId="0" borderId="0" xfId="313" applyFont="1" applyFill="1"/>
    <xf numFmtId="0" fontId="122" fillId="0" borderId="20" xfId="0" quotePrefix="1" applyFont="1" applyBorder="1" applyAlignment="1" applyProtection="1">
      <alignment horizontal="center" vertical="center"/>
      <protection locked="0" hidden="1"/>
    </xf>
    <xf numFmtId="20" fontId="122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7" fillId="0" borderId="37" xfId="449" applyNumberFormat="1" applyFont="1" applyFill="1" applyBorder="1"/>
    <xf numFmtId="184" fontId="67" fillId="0" borderId="14" xfId="449" applyNumberFormat="1" applyFont="1" applyFill="1" applyBorder="1"/>
    <xf numFmtId="184" fontId="67" fillId="0" borderId="35" xfId="449" applyNumberFormat="1" applyFont="1" applyFill="1" applyBorder="1"/>
    <xf numFmtId="184" fontId="67" fillId="0" borderId="10" xfId="449" applyNumberFormat="1" applyFont="1" applyFill="1" applyBorder="1"/>
    <xf numFmtId="184" fontId="67" fillId="0" borderId="15" xfId="449" applyNumberFormat="1" applyFont="1" applyFill="1" applyBorder="1"/>
    <xf numFmtId="184" fontId="68" fillId="0" borderId="35" xfId="449" applyNumberFormat="1" applyFont="1" applyFill="1" applyBorder="1"/>
    <xf numFmtId="184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4" fontId="67" fillId="0" borderId="42" xfId="449" applyNumberFormat="1" applyFont="1" applyFill="1" applyBorder="1"/>
    <xf numFmtId="184" fontId="67" fillId="0" borderId="23" xfId="449" applyNumberFormat="1" applyFont="1" applyFill="1" applyBorder="1"/>
    <xf numFmtId="184" fontId="56" fillId="0" borderId="20" xfId="449" applyNumberFormat="1" applyFont="1" applyBorder="1" applyAlignment="1">
      <alignment horizontal="right" vertical="top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166" fontId="68" fillId="0" borderId="18" xfId="0" applyNumberFormat="1" applyFont="1" applyFill="1" applyBorder="1" applyAlignment="1" applyProtection="1">
      <alignment vertical="center"/>
      <protection locked="0" hidden="1"/>
    </xf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8" fontId="122" fillId="0" borderId="15" xfId="0" applyNumberFormat="1" applyFont="1" applyBorder="1" applyAlignment="1" applyProtection="1">
      <alignment vertical="center"/>
      <protection locked="0" hidden="1"/>
    </xf>
    <xf numFmtId="171" fontId="79" fillId="0" borderId="20" xfId="340" applyNumberFormat="1" applyFont="1" applyFill="1" applyBorder="1" applyAlignment="1" applyProtection="1">
      <alignment horizontal="right" vertical="center"/>
    </xf>
    <xf numFmtId="167" fontId="67" fillId="0" borderId="20" xfId="449" applyNumberFormat="1" applyFont="1" applyFill="1" applyBorder="1" applyAlignment="1">
      <alignment horizontal="right"/>
    </xf>
    <xf numFmtId="1" fontId="67" fillId="0" borderId="23" xfId="449" applyNumberFormat="1" applyFont="1" applyFill="1" applyBorder="1" applyAlignment="1">
      <alignment horizontal="right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80" fontId="142" fillId="0" borderId="0" xfId="342" applyNumberFormat="1" applyFont="1" applyFill="1" applyBorder="1" applyAlignment="1" applyProtection="1">
      <alignment vertical="center"/>
    </xf>
    <xf numFmtId="179" fontId="79" fillId="0" borderId="36" xfId="483" applyNumberFormat="1" applyFont="1" applyFill="1" applyBorder="1" applyAlignment="1" applyProtection="1">
      <alignment vertical="center"/>
    </xf>
    <xf numFmtId="179" fontId="79" fillId="0" borderId="36" xfId="485" applyNumberFormat="1" applyFont="1" applyFill="1" applyBorder="1" applyProtection="1"/>
    <xf numFmtId="180" fontId="107" fillId="0" borderId="0" xfId="342" applyNumberFormat="1" applyFont="1" applyFill="1" applyBorder="1" applyAlignment="1" applyProtection="1">
      <alignment vertical="center"/>
    </xf>
    <xf numFmtId="180" fontId="107" fillId="0" borderId="35" xfId="342" applyNumberFormat="1" applyFont="1" applyFill="1" applyBorder="1" applyAlignment="1" applyProtection="1">
      <alignment vertical="center"/>
    </xf>
    <xf numFmtId="0" fontId="139" fillId="0" borderId="0" xfId="0" applyFont="1" applyFill="1" applyBorder="1" applyAlignment="1"/>
    <xf numFmtId="165" fontId="101" fillId="0" borderId="0" xfId="485" applyNumberFormat="1" applyFont="1" applyFill="1" applyBorder="1"/>
    <xf numFmtId="165" fontId="143" fillId="25" borderId="0" xfId="310" applyNumberFormat="1" applyFont="1" applyFill="1"/>
    <xf numFmtId="1" fontId="144" fillId="0" borderId="0" xfId="0" applyNumberFormat="1" applyFont="1"/>
    <xf numFmtId="165" fontId="143" fillId="25" borderId="0" xfId="483" applyNumberFormat="1" applyFont="1" applyFill="1" applyAlignment="1">
      <alignment horizontal="center"/>
    </xf>
    <xf numFmtId="165" fontId="145" fillId="0" borderId="0" xfId="345" applyFont="1" applyFill="1" applyAlignment="1">
      <alignment vertical="center"/>
    </xf>
    <xf numFmtId="165" fontId="145" fillId="0" borderId="0" xfId="342" applyFont="1" applyFill="1" applyAlignment="1">
      <alignment vertical="center"/>
    </xf>
    <xf numFmtId="0" fontId="145" fillId="0" borderId="0" xfId="343" applyFont="1" applyFill="1" applyAlignment="1">
      <alignment vertic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67" fillId="0" borderId="23" xfId="449" quotePrefix="1" applyFont="1" applyBorder="1" applyAlignment="1">
      <alignment vertical="center" wrapText="1"/>
    </xf>
    <xf numFmtId="0" fontId="67" fillId="0" borderId="23" xfId="449" quotePrefix="1" applyFont="1" applyBorder="1" applyAlignment="1">
      <alignment vertical="center"/>
    </xf>
    <xf numFmtId="171" fontId="79" fillId="0" borderId="0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66" fontId="67" fillId="0" borderId="36" xfId="0" applyNumberFormat="1" applyFont="1" applyFill="1" applyBorder="1" applyAlignment="1" applyProtection="1">
      <alignment vertical="center"/>
      <protection locked="0" hidden="1"/>
    </xf>
    <xf numFmtId="166" fontId="67" fillId="0" borderId="37" xfId="233" applyNumberFormat="1" applyFont="1" applyFill="1" applyBorder="1" applyAlignment="1">
      <alignment vertical="center"/>
    </xf>
    <xf numFmtId="165" fontId="108" fillId="0" borderId="0" xfId="483" applyNumberFormat="1" applyFont="1" applyFill="1"/>
    <xf numFmtId="165" fontId="73" fillId="0" borderId="20" xfId="467" applyFont="1" applyBorder="1"/>
    <xf numFmtId="184" fontId="68" fillId="0" borderId="20" xfId="449" applyNumberFormat="1" applyFont="1" applyFill="1" applyBorder="1" applyAlignment="1">
      <alignment horizontal="right"/>
    </xf>
    <xf numFmtId="184" fontId="68" fillId="0" borderId="35" xfId="449" applyNumberFormat="1" applyFont="1" applyFill="1" applyBorder="1" applyAlignment="1">
      <alignment horizontal="right"/>
    </xf>
    <xf numFmtId="0" fontId="68" fillId="0" borderId="0" xfId="313" applyFont="1" applyFill="1" applyAlignment="1">
      <alignment vertical="top"/>
    </xf>
    <xf numFmtId="3" fontId="110" fillId="0" borderId="35" xfId="313" applyNumberFormat="1" applyFont="1" applyFill="1" applyBorder="1" applyAlignment="1">
      <alignment horizontal="left" vertical="center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183" fontId="67" fillId="0" borderId="14" xfId="487" applyNumberFormat="1" applyFont="1" applyFill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83" fontId="68" fillId="0" borderId="35" xfId="449" applyNumberFormat="1" applyFont="1" applyFill="1" applyBorder="1" applyAlignment="1">
      <alignment horizontal="right"/>
    </xf>
    <xf numFmtId="187" fontId="68" fillId="0" borderId="35" xfId="449" applyNumberFormat="1" applyFont="1" applyFill="1" applyBorder="1" applyAlignment="1">
      <alignment horizontal="right"/>
    </xf>
    <xf numFmtId="183" fontId="68" fillId="0" borderId="37" xfId="449" applyNumberFormat="1" applyFont="1" applyFill="1" applyBorder="1" applyAlignment="1">
      <alignment horizontal="right"/>
    </xf>
    <xf numFmtId="3" fontId="72" fillId="0" borderId="27" xfId="449" quotePrefix="1" applyNumberFormat="1" applyFont="1" applyBorder="1" applyAlignment="1">
      <alignment horizontal="center" vertical="center"/>
    </xf>
    <xf numFmtId="183" fontId="67" fillId="0" borderId="10" xfId="487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3" fontId="68" fillId="0" borderId="18" xfId="449" applyNumberFormat="1" applyFont="1" applyFill="1" applyBorder="1" applyAlignment="1">
      <alignment horizontal="right"/>
    </xf>
    <xf numFmtId="187" fontId="68" fillId="0" borderId="18" xfId="449" applyNumberFormat="1" applyFont="1" applyFill="1" applyBorder="1" applyAlignment="1">
      <alignment horizontal="right"/>
    </xf>
    <xf numFmtId="183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183" fontId="110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8" fillId="0" borderId="0" xfId="0" quotePrefix="1" applyFont="1" applyFill="1" applyAlignment="1">
      <alignment horizontal="left"/>
    </xf>
    <xf numFmtId="49" fontId="68" fillId="0" borderId="0" xfId="0" applyNumberFormat="1" applyFont="1" applyAlignment="1">
      <alignment horizontal="left"/>
    </xf>
    <xf numFmtId="49" fontId="68" fillId="0" borderId="0" xfId="0" quotePrefix="1" applyNumberFormat="1" applyFont="1" applyAlignment="1">
      <alignment horizontal="left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0" fillId="0" borderId="0" xfId="0"/>
    <xf numFmtId="165" fontId="73" fillId="0" borderId="0" xfId="467" applyFont="1"/>
    <xf numFmtId="0" fontId="0" fillId="0" borderId="0" xfId="0" applyFill="1"/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15" xfId="0" applyNumberFormat="1" applyFont="1" applyFill="1" applyBorder="1" applyAlignment="1" applyProtection="1">
      <alignment vertical="center"/>
      <protection locked="0" hidden="1"/>
    </xf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81" fontId="68" fillId="0" borderId="20" xfId="467" applyNumberFormat="1" applyFont="1" applyFill="1" applyBorder="1" applyAlignment="1" applyProtection="1">
      <alignment horizontal="right"/>
    </xf>
    <xf numFmtId="0" fontId="68" fillId="0" borderId="0" xfId="0" quotePrefix="1" applyFont="1" applyFill="1" applyAlignment="1">
      <alignment horizontal="left"/>
    </xf>
    <xf numFmtId="165" fontId="68" fillId="0" borderId="0" xfId="483" quotePrefix="1" applyNumberFormat="1" applyFont="1" applyFill="1"/>
    <xf numFmtId="184" fontId="68" fillId="0" borderId="20" xfId="339" applyNumberFormat="1" applyFont="1" applyFill="1" applyBorder="1" applyProtection="1"/>
    <xf numFmtId="178" fontId="122" fillId="0" borderId="15" xfId="0" applyNumberFormat="1" applyFont="1" applyBorder="1" applyAlignment="1" applyProtection="1">
      <alignment vertical="center"/>
      <protection locked="0" hidden="1"/>
    </xf>
    <xf numFmtId="166" fontId="68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3" xfId="0" applyNumberFormat="1" applyFont="1" applyFill="1" applyBorder="1" applyAlignment="1" applyProtection="1">
      <alignment vertical="center"/>
      <protection locked="0" hidden="1"/>
    </xf>
    <xf numFmtId="165" fontId="73" fillId="0" borderId="0" xfId="483" quotePrefix="1" applyNumberFormat="1" applyFont="1" applyFill="1"/>
    <xf numFmtId="0" fontId="125" fillId="0" borderId="27" xfId="0" applyFont="1" applyBorder="1" applyAlignment="1" applyProtection="1">
      <alignment horizontal="center" vertical="center"/>
      <protection locked="0" hidden="1"/>
    </xf>
    <xf numFmtId="165" fontId="136" fillId="25" borderId="0" xfId="310" applyNumberFormat="1" applyFont="1" applyFill="1"/>
    <xf numFmtId="165" fontId="136" fillId="0" borderId="0" xfId="310" applyNumberFormat="1" applyFont="1" applyFill="1"/>
    <xf numFmtId="165" fontId="136" fillId="25" borderId="0" xfId="310" applyNumberFormat="1" applyFont="1" applyFill="1" applyBorder="1"/>
    <xf numFmtId="165" fontId="147" fillId="25" borderId="0" xfId="310" applyNumberFormat="1" applyFont="1" applyFill="1"/>
    <xf numFmtId="0" fontId="114" fillId="0" borderId="0" xfId="0" applyFont="1" applyFill="1" applyAlignment="1" applyProtection="1">
      <alignment horizontal="right"/>
    </xf>
    <xf numFmtId="0" fontId="114" fillId="0" borderId="0" xfId="0" applyFont="1" applyFill="1" applyAlignment="1" applyProtection="1">
      <alignment horizontal="left"/>
    </xf>
    <xf numFmtId="0" fontId="114" fillId="0" borderId="0" xfId="0" applyFont="1" applyFill="1"/>
    <xf numFmtId="0" fontId="136" fillId="0" borderId="0" xfId="0" applyFont="1" applyFill="1" applyAlignment="1" applyProtection="1">
      <alignment horizontal="right"/>
    </xf>
    <xf numFmtId="167" fontId="67" fillId="0" borderId="18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184" fontId="68" fillId="0" borderId="20" xfId="449" applyNumberFormat="1" applyFont="1" applyFill="1" applyBorder="1" applyAlignment="1">
      <alignment horizontal="right" vertical="center"/>
    </xf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 applyBorder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15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70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166" fontId="68" fillId="0" borderId="10" xfId="449" applyNumberFormat="1" applyFont="1" applyFill="1" applyBorder="1"/>
    <xf numFmtId="0" fontId="70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7" fontId="68" fillId="0" borderId="37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0" fontId="99" fillId="0" borderId="0" xfId="452"/>
    <xf numFmtId="0" fontId="99" fillId="0" borderId="0" xfId="452" applyFill="1"/>
    <xf numFmtId="166" fontId="68" fillId="0" borderId="14" xfId="449" applyNumberFormat="1" applyFont="1" applyFill="1" applyBorder="1"/>
    <xf numFmtId="166" fontId="68" fillId="0" borderId="35" xfId="449" applyNumberFormat="1" applyFont="1" applyFill="1" applyBorder="1"/>
    <xf numFmtId="3" fontId="72" fillId="0" borderId="14" xfId="449" quotePrefix="1" applyNumberFormat="1" applyFont="1" applyFill="1" applyBorder="1" applyAlignment="1">
      <alignment horizontal="center" vertical="center"/>
    </xf>
    <xf numFmtId="167" fontId="68" fillId="0" borderId="15" xfId="449" applyNumberFormat="1" applyFont="1" applyFill="1" applyBorder="1" applyAlignment="1">
      <alignment horizontal="right"/>
    </xf>
    <xf numFmtId="167" fontId="68" fillId="0" borderId="14" xfId="449" applyNumberFormat="1" applyFont="1" applyFill="1" applyBorder="1"/>
    <xf numFmtId="166" fontId="68" fillId="0" borderId="37" xfId="449" applyNumberFormat="1" applyFont="1" applyFill="1" applyBorder="1"/>
    <xf numFmtId="3" fontId="72" fillId="0" borderId="42" xfId="449" quotePrefix="1" applyNumberFormat="1" applyFont="1" applyFill="1" applyBorder="1" applyAlignment="1">
      <alignment horizontal="center" vertical="center"/>
    </xf>
    <xf numFmtId="167" fontId="68" fillId="0" borderId="10" xfId="449" applyNumberFormat="1" applyFont="1" applyFill="1" applyBorder="1" applyAlignment="1">
      <alignment horizontal="right"/>
    </xf>
    <xf numFmtId="167" fontId="68" fillId="0" borderId="36" xfId="449" applyNumberFormat="1" applyFont="1" applyFill="1" applyBorder="1"/>
    <xf numFmtId="3" fontId="148" fillId="0" borderId="0" xfId="452" applyNumberFormat="1" applyFont="1" applyBorder="1" applyAlignment="1">
      <alignment horizontal="left" vertical="top" wrapText="1"/>
    </xf>
    <xf numFmtId="3" fontId="148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91" fillId="0" borderId="29" xfId="452" applyNumberFormat="1" applyFont="1" applyBorder="1" applyAlignment="1">
      <alignment horizontal="center" vertical="top" wrapText="1"/>
    </xf>
    <xf numFmtId="3" fontId="148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148" fillId="25" borderId="42" xfId="452" applyNumberFormat="1" applyFont="1" applyFill="1" applyBorder="1" applyAlignment="1">
      <alignment horizontal="center" vertical="center" wrapText="1"/>
    </xf>
    <xf numFmtId="3" fontId="148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68" fillId="25" borderId="42" xfId="452" applyNumberFormat="1" applyFont="1" applyFill="1" applyBorder="1" applyAlignment="1">
      <alignment horizontal="center" vertical="center" wrapText="1"/>
    </xf>
    <xf numFmtId="49" fontId="68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0" fontId="68" fillId="0" borderId="42" xfId="452" applyFont="1" applyFill="1" applyBorder="1" applyAlignment="1">
      <alignment horizontal="left" vertical="center" wrapText="1" indent="1"/>
    </xf>
    <xf numFmtId="188" fontId="68" fillId="0" borderId="15" xfId="452" applyNumberFormat="1" applyFont="1" applyBorder="1" applyAlignment="1">
      <alignment horizontal="center" vertical="center"/>
    </xf>
    <xf numFmtId="188" fontId="68" fillId="25" borderId="42" xfId="452" applyNumberFormat="1" applyFont="1" applyFill="1" applyBorder="1" applyAlignment="1">
      <alignment horizontal="center" vertical="center" wrapText="1"/>
    </xf>
    <xf numFmtId="166" fontId="68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8" fontId="68" fillId="0" borderId="42" xfId="452" applyNumberFormat="1" applyFont="1" applyBorder="1" applyAlignment="1">
      <alignment horizontal="center" vertical="center"/>
    </xf>
    <xf numFmtId="0" fontId="67" fillId="0" borderId="68" xfId="452" applyFont="1" applyFill="1" applyBorder="1" applyAlignment="1">
      <alignment horizontal="center" vertical="center" wrapText="1"/>
    </xf>
    <xf numFmtId="188" fontId="67" fillId="0" borderId="68" xfId="452" applyNumberFormat="1" applyFont="1" applyBorder="1" applyAlignment="1">
      <alignment horizontal="center" vertical="center"/>
    </xf>
    <xf numFmtId="188" fontId="67" fillId="25" borderId="68" xfId="452" applyNumberFormat="1" applyFont="1" applyFill="1" applyBorder="1" applyAlignment="1">
      <alignment horizontal="center" vertical="center"/>
    </xf>
    <xf numFmtId="166" fontId="67" fillId="0" borderId="68" xfId="453" applyNumberFormat="1" applyFont="1" applyBorder="1" applyAlignment="1">
      <alignment horizontal="center" vertical="center"/>
    </xf>
    <xf numFmtId="0" fontId="149" fillId="0" borderId="23" xfId="1998" applyFont="1" applyFill="1" applyBorder="1" applyAlignment="1">
      <alignment horizontal="left" vertical="center" wrapText="1" indent="1"/>
    </xf>
    <xf numFmtId="178" fontId="149" fillId="0" borderId="42" xfId="1998" applyNumberFormat="1" applyFont="1" applyBorder="1" applyAlignment="1">
      <alignment horizontal="center" vertical="center"/>
    </xf>
    <xf numFmtId="188" fontId="68" fillId="25" borderId="23" xfId="452" applyNumberFormat="1" applyFont="1" applyFill="1" applyBorder="1" applyAlignment="1">
      <alignment horizontal="center" vertical="center" wrapText="1"/>
    </xf>
    <xf numFmtId="0" fontId="149" fillId="0" borderId="42" xfId="1998" applyFont="1" applyFill="1" applyBorder="1" applyAlignment="1">
      <alignment horizontal="left" vertical="center" wrapText="1" indent="1"/>
    </xf>
    <xf numFmtId="0" fontId="149" fillId="0" borderId="69" xfId="1998" applyFont="1" applyFill="1" applyBorder="1" applyAlignment="1">
      <alignment horizontal="left" vertical="center" wrapText="1" indent="1"/>
    </xf>
    <xf numFmtId="178" fontId="149" fillId="0" borderId="69" xfId="1998" applyNumberFormat="1" applyFont="1" applyBorder="1" applyAlignment="1">
      <alignment horizontal="center" vertical="center"/>
    </xf>
    <xf numFmtId="188" fontId="68" fillId="25" borderId="69" xfId="452" applyNumberFormat="1" applyFont="1" applyFill="1" applyBorder="1" applyAlignment="1">
      <alignment horizontal="center" vertical="center" wrapText="1"/>
    </xf>
    <xf numFmtId="166" fontId="114" fillId="0" borderId="69" xfId="453" applyNumberFormat="1" applyFont="1" applyBorder="1" applyAlignment="1">
      <alignment horizontal="center" vertical="center"/>
    </xf>
    <xf numFmtId="166" fontId="67" fillId="25" borderId="68" xfId="452" applyNumberFormat="1" applyFont="1" applyFill="1" applyBorder="1" applyAlignment="1">
      <alignment horizontal="center" vertical="center"/>
    </xf>
    <xf numFmtId="0" fontId="68" fillId="25" borderId="23" xfId="1998" applyFont="1" applyFill="1" applyBorder="1" applyAlignment="1">
      <alignment horizontal="left" vertical="center" wrapText="1" indent="1"/>
    </xf>
    <xf numFmtId="166" fontId="68" fillId="0" borderId="23" xfId="453" applyNumberFormat="1" applyFont="1" applyBorder="1" applyAlignment="1">
      <alignment horizontal="center" vertical="center"/>
    </xf>
    <xf numFmtId="2" fontId="68" fillId="25" borderId="69" xfId="1999" applyNumberFormat="1" applyFont="1" applyFill="1" applyBorder="1" applyAlignment="1">
      <alignment horizontal="left" vertical="center" wrapText="1" indent="1"/>
    </xf>
    <xf numFmtId="166" fontId="68" fillId="0" borderId="69" xfId="453" applyNumberFormat="1" applyFont="1" applyBorder="1" applyAlignment="1">
      <alignment horizontal="center" vertical="center"/>
    </xf>
    <xf numFmtId="0" fontId="67" fillId="25" borderId="70" xfId="452" applyFont="1" applyFill="1" applyBorder="1" applyAlignment="1">
      <alignment horizontal="center" vertical="center" wrapText="1"/>
    </xf>
    <xf numFmtId="166" fontId="68" fillId="0" borderId="70" xfId="453" applyNumberFormat="1" applyFont="1" applyBorder="1" applyAlignment="1">
      <alignment horizontal="center" vertical="center"/>
    </xf>
    <xf numFmtId="188" fontId="67" fillId="25" borderId="70" xfId="452" applyNumberFormat="1" applyFont="1" applyFill="1" applyBorder="1" applyAlignment="1">
      <alignment horizontal="center" vertical="center"/>
    </xf>
    <xf numFmtId="188" fontId="68" fillId="0" borderId="23" xfId="452" applyNumberFormat="1" applyFont="1" applyBorder="1" applyAlignment="1">
      <alignment horizontal="center" vertical="center"/>
    </xf>
    <xf numFmtId="166" fontId="114" fillId="0" borderId="23" xfId="453" applyNumberFormat="1" applyFont="1" applyBorder="1" applyAlignment="1">
      <alignment horizontal="center" vertical="center"/>
    </xf>
    <xf numFmtId="166" fontId="114" fillId="0" borderId="42" xfId="453" applyNumberFormat="1" applyFont="1" applyBorder="1" applyAlignment="1">
      <alignment horizontal="center" vertical="center"/>
    </xf>
    <xf numFmtId="0" fontId="149" fillId="0" borderId="69" xfId="452" applyFont="1" applyFill="1" applyBorder="1" applyAlignment="1">
      <alignment horizontal="left" vertical="center" wrapText="1" indent="1"/>
    </xf>
    <xf numFmtId="188" fontId="68" fillId="0" borderId="69" xfId="452" applyNumberFormat="1" applyFont="1" applyBorder="1" applyAlignment="1">
      <alignment horizontal="center" vertical="center"/>
    </xf>
    <xf numFmtId="3" fontId="67" fillId="0" borderId="70" xfId="452" applyNumberFormat="1" applyFont="1" applyFill="1" applyBorder="1" applyAlignment="1">
      <alignment horizontal="center" vertical="center" wrapText="1"/>
    </xf>
    <xf numFmtId="188" fontId="67" fillId="0" borderId="70" xfId="452" applyNumberFormat="1" applyFont="1" applyBorder="1" applyAlignment="1">
      <alignment horizontal="center" vertical="center"/>
    </xf>
    <xf numFmtId="166" fontId="67" fillId="0" borderId="70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 indent="2"/>
    </xf>
    <xf numFmtId="167" fontId="150" fillId="0" borderId="0" xfId="455" applyNumberFormat="1" applyFont="1" applyFill="1" applyAlignment="1"/>
    <xf numFmtId="167" fontId="151" fillId="0" borderId="0" xfId="1998" applyNumberFormat="1" applyFont="1" applyFill="1" applyAlignment="1">
      <alignment horizontal="center"/>
    </xf>
    <xf numFmtId="167" fontId="151" fillId="0" borderId="0" xfId="1998" applyNumberFormat="1" applyFont="1" applyFill="1" applyBorder="1" applyAlignment="1">
      <alignment horizontal="left"/>
    </xf>
    <xf numFmtId="167" fontId="151" fillId="0" borderId="0" xfId="1998" applyNumberFormat="1" applyFont="1" applyFill="1" applyAlignment="1">
      <alignment horizontal="left" indent="1"/>
    </xf>
    <xf numFmtId="167" fontId="151" fillId="0" borderId="0" xfId="1998" applyNumberFormat="1" applyFont="1" applyFill="1" applyAlignment="1">
      <alignment horizontal="right" vertical="center"/>
    </xf>
    <xf numFmtId="4" fontId="152" fillId="0" borderId="0" xfId="1998" applyNumberFormat="1" applyFont="1" applyFill="1" applyAlignment="1">
      <alignment horizontal="right" vertical="center"/>
    </xf>
    <xf numFmtId="178" fontId="152" fillId="0" borderId="0" xfId="1998" applyNumberFormat="1" applyFont="1" applyFill="1" applyAlignment="1">
      <alignment horizontal="right" vertical="center"/>
    </xf>
    <xf numFmtId="43" fontId="152" fillId="0" borderId="0" xfId="1998" applyNumberFormat="1" applyFont="1" applyFill="1" applyAlignment="1">
      <alignment horizontal="center" vertical="center"/>
    </xf>
    <xf numFmtId="0" fontId="152" fillId="0" borderId="0" xfId="1998" applyFont="1" applyFill="1" applyAlignment="1">
      <alignment horizontal="center" vertical="center"/>
    </xf>
    <xf numFmtId="0" fontId="115" fillId="0" borderId="0" xfId="456" applyFont="1" applyFill="1"/>
    <xf numFmtId="167" fontId="156" fillId="0" borderId="0" xfId="1998" applyNumberFormat="1" applyFont="1" applyFill="1" applyBorder="1" applyAlignment="1">
      <alignment horizontal="center" wrapText="1"/>
    </xf>
    <xf numFmtId="167" fontId="151" fillId="0" borderId="0" xfId="1998" applyNumberFormat="1" applyFont="1" applyFill="1" applyBorder="1" applyAlignment="1">
      <alignment horizontal="center"/>
    </xf>
    <xf numFmtId="167" fontId="151" fillId="0" borderId="0" xfId="1998" applyNumberFormat="1" applyFont="1" applyFill="1" applyBorder="1" applyAlignment="1">
      <alignment horizontal="left" indent="1"/>
    </xf>
    <xf numFmtId="167" fontId="151" fillId="0" borderId="0" xfId="1998" applyNumberFormat="1" applyFont="1" applyFill="1" applyBorder="1" applyAlignment="1">
      <alignment horizontal="right" vertical="center"/>
    </xf>
    <xf numFmtId="167" fontId="155" fillId="0" borderId="42" xfId="456" applyNumberFormat="1" applyFont="1" applyFill="1" applyBorder="1" applyAlignment="1">
      <alignment horizontal="center" vertical="center" wrapText="1"/>
    </xf>
    <xf numFmtId="167" fontId="155" fillId="0" borderId="42" xfId="456" applyNumberFormat="1" applyFont="1" applyFill="1" applyBorder="1" applyAlignment="1">
      <alignment horizontal="center" vertical="center"/>
    </xf>
    <xf numFmtId="4" fontId="155" fillId="0" borderId="42" xfId="456" applyNumberFormat="1" applyFont="1" applyFill="1" applyBorder="1" applyAlignment="1">
      <alignment horizontal="center" vertical="center" wrapText="1"/>
    </xf>
    <xf numFmtId="178" fontId="155" fillId="0" borderId="42" xfId="456" applyNumberFormat="1" applyFont="1" applyFill="1" applyBorder="1" applyAlignment="1">
      <alignment horizontal="center" vertical="center" wrapText="1"/>
    </xf>
    <xf numFmtId="20" fontId="155" fillId="0" borderId="42" xfId="456" quotePrefix="1" applyNumberFormat="1" applyFont="1" applyFill="1" applyBorder="1" applyAlignment="1">
      <alignment horizontal="center" vertical="center" wrapText="1"/>
    </xf>
    <xf numFmtId="0" fontId="155" fillId="0" borderId="75" xfId="456" quotePrefix="1" applyFont="1" applyFill="1" applyBorder="1" applyAlignment="1">
      <alignment horizontal="center" vertical="center" wrapText="1"/>
    </xf>
    <xf numFmtId="167" fontId="157" fillId="0" borderId="76" xfId="456" applyNumberFormat="1" applyFont="1" applyFill="1" applyBorder="1" applyAlignment="1">
      <alignment horizontal="center" vertical="center" wrapText="1"/>
    </xf>
    <xf numFmtId="167" fontId="157" fillId="0" borderId="15" xfId="456" applyNumberFormat="1" applyFont="1" applyFill="1" applyBorder="1" applyAlignment="1">
      <alignment horizontal="center" vertical="center" wrapText="1"/>
    </xf>
    <xf numFmtId="0" fontId="157" fillId="0" borderId="15" xfId="456" applyFont="1" applyFill="1" applyBorder="1" applyAlignment="1">
      <alignment horizontal="center" vertical="center" wrapText="1"/>
    </xf>
    <xf numFmtId="167" fontId="157" fillId="0" borderId="14" xfId="456" applyNumberFormat="1" applyFont="1" applyFill="1" applyBorder="1" applyAlignment="1">
      <alignment horizontal="center" vertical="center" wrapText="1"/>
    </xf>
    <xf numFmtId="3" fontId="157" fillId="0" borderId="15" xfId="456" applyNumberFormat="1" applyFont="1" applyFill="1" applyBorder="1" applyAlignment="1">
      <alignment horizontal="center" vertical="center" wrapText="1"/>
    </xf>
    <xf numFmtId="3" fontId="157" fillId="0" borderId="10" xfId="456" applyNumberFormat="1" applyFont="1" applyFill="1" applyBorder="1" applyAlignment="1">
      <alignment horizontal="center" vertical="center" wrapText="1"/>
    </xf>
    <xf numFmtId="0" fontId="157" fillId="0" borderId="77" xfId="456" applyFont="1" applyFill="1" applyBorder="1" applyAlignment="1">
      <alignment horizontal="center" vertical="center" wrapText="1"/>
    </xf>
    <xf numFmtId="0" fontId="115" fillId="0" borderId="0" xfId="456" applyFont="1" applyFill="1" applyAlignment="1">
      <alignment horizontal="center" vertical="center"/>
    </xf>
    <xf numFmtId="167" fontId="151" fillId="0" borderId="78" xfId="1998" quotePrefix="1" applyNumberFormat="1" applyFont="1" applyFill="1" applyBorder="1" applyAlignment="1">
      <alignment horizontal="center" vertical="center"/>
    </xf>
    <xf numFmtId="49" fontId="151" fillId="0" borderId="79" xfId="1998" quotePrefix="1" applyNumberFormat="1" applyFont="1" applyFill="1" applyBorder="1" applyAlignment="1">
      <alignment horizontal="center" vertical="center"/>
    </xf>
    <xf numFmtId="49" fontId="151" fillId="0" borderId="79" xfId="1998" applyNumberFormat="1" applyFont="1" applyFill="1" applyBorder="1" applyAlignment="1">
      <alignment horizontal="left" vertical="center"/>
    </xf>
    <xf numFmtId="0" fontId="151" fillId="0" borderId="79" xfId="1998" applyFont="1" applyFill="1" applyBorder="1" applyAlignment="1">
      <alignment horizontal="left" vertical="center" wrapText="1" indent="1"/>
    </xf>
    <xf numFmtId="167" fontId="157" fillId="0" borderId="79" xfId="456" applyNumberFormat="1" applyFont="1" applyFill="1" applyBorder="1" applyAlignment="1">
      <alignment horizontal="center" vertical="center" wrapText="1"/>
    </xf>
    <xf numFmtId="0" fontId="157" fillId="0" borderId="79" xfId="456" applyFont="1" applyFill="1" applyBorder="1" applyAlignment="1">
      <alignment horizontal="center" vertical="center" wrapText="1"/>
    </xf>
    <xf numFmtId="178" fontId="151" fillId="0" borderId="79" xfId="456" applyNumberFormat="1" applyFont="1" applyFill="1" applyBorder="1" applyAlignment="1">
      <alignment horizontal="right" vertical="center" wrapText="1"/>
    </xf>
    <xf numFmtId="3" fontId="157" fillId="0" borderId="79" xfId="456" applyNumberFormat="1" applyFont="1" applyFill="1" applyBorder="1" applyAlignment="1">
      <alignment horizontal="center" vertical="center" wrapText="1"/>
    </xf>
    <xf numFmtId="189" fontId="158" fillId="0" borderId="79" xfId="453" applyNumberFormat="1" applyFont="1" applyFill="1" applyBorder="1" applyAlignment="1">
      <alignment horizontal="right" vertical="center"/>
    </xf>
    <xf numFmtId="189" fontId="158" fillId="0" borderId="80" xfId="453" applyNumberFormat="1" applyFont="1" applyFill="1" applyBorder="1" applyAlignment="1">
      <alignment horizontal="right" vertical="center"/>
    </xf>
    <xf numFmtId="49" fontId="151" fillId="0" borderId="72" xfId="1998" applyNumberFormat="1" applyFont="1" applyFill="1" applyBorder="1" applyAlignment="1">
      <alignment horizontal="left" vertical="center"/>
    </xf>
    <xf numFmtId="0" fontId="151" fillId="0" borderId="72" xfId="1998" applyFont="1" applyFill="1" applyBorder="1" applyAlignment="1">
      <alignment horizontal="left" vertical="center" wrapText="1"/>
    </xf>
    <xf numFmtId="167" fontId="157" fillId="0" borderId="72" xfId="456" applyNumberFormat="1" applyFont="1" applyFill="1" applyBorder="1" applyAlignment="1">
      <alignment horizontal="center" vertical="center" wrapText="1"/>
    </xf>
    <xf numFmtId="0" fontId="157" fillId="0" borderId="72" xfId="456" applyFont="1" applyFill="1" applyBorder="1" applyAlignment="1">
      <alignment horizontal="center" vertical="center" wrapText="1"/>
    </xf>
    <xf numFmtId="178" fontId="151" fillId="0" borderId="72" xfId="456" applyNumberFormat="1" applyFont="1" applyFill="1" applyBorder="1" applyAlignment="1">
      <alignment horizontal="right" vertical="center" wrapText="1"/>
    </xf>
    <xf numFmtId="3" fontId="157" fillId="0" borderId="72" xfId="456" applyNumberFormat="1" applyFont="1" applyFill="1" applyBorder="1" applyAlignment="1">
      <alignment horizontal="center" vertical="center" wrapText="1"/>
    </xf>
    <xf numFmtId="189" fontId="158" fillId="0" borderId="72" xfId="453" applyNumberFormat="1" applyFont="1" applyFill="1" applyBorder="1" applyAlignment="1">
      <alignment horizontal="right" vertical="center"/>
    </xf>
    <xf numFmtId="189" fontId="158" fillId="0" borderId="73" xfId="453" applyNumberFormat="1" applyFont="1" applyFill="1" applyBorder="1" applyAlignment="1">
      <alignment horizontal="right" vertical="center"/>
    </xf>
    <xf numFmtId="49" fontId="151" fillId="0" borderId="82" xfId="1998" applyNumberFormat="1" applyFont="1" applyFill="1" applyBorder="1" applyAlignment="1">
      <alignment horizontal="left" vertical="center"/>
    </xf>
    <xf numFmtId="0" fontId="151" fillId="0" borderId="82" xfId="1998" applyFont="1" applyFill="1" applyBorder="1" applyAlignment="1">
      <alignment horizontal="left" vertical="center" wrapText="1" indent="1"/>
    </xf>
    <xf numFmtId="167" fontId="157" fillId="0" borderId="82" xfId="456" applyNumberFormat="1" applyFont="1" applyFill="1" applyBorder="1" applyAlignment="1">
      <alignment horizontal="center" vertical="center" wrapText="1"/>
    </xf>
    <xf numFmtId="0" fontId="157" fillId="0" borderId="82" xfId="456" applyFont="1" applyFill="1" applyBorder="1" applyAlignment="1">
      <alignment horizontal="center" vertical="center" wrapText="1"/>
    </xf>
    <xf numFmtId="178" fontId="151" fillId="0" borderId="82" xfId="456" applyNumberFormat="1" applyFont="1" applyFill="1" applyBorder="1" applyAlignment="1">
      <alignment horizontal="right" vertical="center" wrapText="1"/>
    </xf>
    <xf numFmtId="3" fontId="157" fillId="0" borderId="82" xfId="456" applyNumberFormat="1" applyFont="1" applyFill="1" applyBorder="1" applyAlignment="1">
      <alignment horizontal="center" vertical="center" wrapText="1"/>
    </xf>
    <xf numFmtId="189" fontId="158" fillId="0" borderId="82" xfId="453" applyNumberFormat="1" applyFont="1" applyFill="1" applyBorder="1" applyAlignment="1">
      <alignment horizontal="right" vertical="center"/>
    </xf>
    <xf numFmtId="189" fontId="158" fillId="0" borderId="83" xfId="453" applyNumberFormat="1" applyFont="1" applyFill="1" applyBorder="1" applyAlignment="1">
      <alignment horizontal="right" vertical="center"/>
    </xf>
    <xf numFmtId="167" fontId="151" fillId="0" borderId="84" xfId="1998" quotePrefix="1" applyNumberFormat="1" applyFont="1" applyFill="1" applyBorder="1" applyAlignment="1">
      <alignment horizontal="center" vertical="center"/>
    </xf>
    <xf numFmtId="49" fontId="151" fillId="0" borderId="20" xfId="1998" quotePrefix="1" applyNumberFormat="1" applyFont="1" applyFill="1" applyBorder="1" applyAlignment="1">
      <alignment horizontal="center" vertical="center"/>
    </xf>
    <xf numFmtId="49" fontId="151" fillId="0" borderId="20" xfId="1998" applyNumberFormat="1" applyFont="1" applyFill="1" applyBorder="1" applyAlignment="1">
      <alignment horizontal="left" vertical="center"/>
    </xf>
    <xf numFmtId="0" fontId="151" fillId="0" borderId="20" xfId="1998" applyFont="1" applyFill="1" applyBorder="1" applyAlignment="1">
      <alignment horizontal="left" vertical="center" wrapText="1" indent="1"/>
    </xf>
    <xf numFmtId="167" fontId="157" fillId="0" borderId="20" xfId="456" applyNumberFormat="1" applyFont="1" applyFill="1" applyBorder="1" applyAlignment="1">
      <alignment horizontal="center" vertical="center" wrapText="1"/>
    </xf>
    <xf numFmtId="0" fontId="157" fillId="0" borderId="20" xfId="456" applyFont="1" applyFill="1" applyBorder="1" applyAlignment="1">
      <alignment horizontal="center" vertical="center" wrapText="1"/>
    </xf>
    <xf numFmtId="178" fontId="151" fillId="0" borderId="20" xfId="456" applyNumberFormat="1" applyFont="1" applyFill="1" applyBorder="1" applyAlignment="1">
      <alignment horizontal="right" vertical="center" wrapText="1"/>
    </xf>
    <xf numFmtId="3" fontId="157" fillId="0" borderId="20" xfId="456" applyNumberFormat="1" applyFont="1" applyFill="1" applyBorder="1" applyAlignment="1">
      <alignment horizontal="center" vertical="center" wrapText="1"/>
    </xf>
    <xf numFmtId="189" fontId="158" fillId="0" borderId="20" xfId="453" applyNumberFormat="1" applyFont="1" applyFill="1" applyBorder="1" applyAlignment="1">
      <alignment horizontal="right" vertical="center"/>
    </xf>
    <xf numFmtId="189" fontId="158" fillId="0" borderId="85" xfId="453" applyNumberFormat="1" applyFont="1" applyFill="1" applyBorder="1" applyAlignment="1">
      <alignment horizontal="right" vertical="center"/>
    </xf>
    <xf numFmtId="189" fontId="158" fillId="0" borderId="23" xfId="453" applyNumberFormat="1" applyFont="1" applyFill="1" applyBorder="1" applyAlignment="1">
      <alignment horizontal="right" vertical="center"/>
    </xf>
    <xf numFmtId="189" fontId="158" fillId="0" borderId="86" xfId="453" applyNumberFormat="1" applyFont="1" applyFill="1" applyBorder="1" applyAlignment="1">
      <alignment horizontal="right" vertical="center"/>
    </xf>
    <xf numFmtId="178" fontId="151" fillId="0" borderId="72" xfId="1998" applyNumberFormat="1" applyFont="1" applyFill="1" applyBorder="1" applyAlignment="1">
      <alignment horizontal="right" vertical="center"/>
    </xf>
    <xf numFmtId="178" fontId="158" fillId="0" borderId="72" xfId="453" applyNumberFormat="1" applyFont="1" applyFill="1" applyBorder="1" applyAlignment="1">
      <alignment horizontal="right" vertical="center"/>
    </xf>
    <xf numFmtId="166" fontId="151" fillId="0" borderId="72" xfId="456" applyNumberFormat="1" applyFont="1" applyFill="1" applyBorder="1" applyAlignment="1">
      <alignment horizontal="right" vertical="center"/>
    </xf>
    <xf numFmtId="166" fontId="151" fillId="0" borderId="73" xfId="456" applyNumberFormat="1" applyFont="1" applyFill="1" applyBorder="1" applyAlignment="1">
      <alignment horizontal="right" vertical="center"/>
    </xf>
    <xf numFmtId="0" fontId="151" fillId="0" borderId="82" xfId="1998" applyFont="1" applyFill="1" applyBorder="1" applyAlignment="1">
      <alignment horizontal="left" vertical="center" wrapText="1"/>
    </xf>
    <xf numFmtId="178" fontId="151" fillId="0" borderId="82" xfId="1998" applyNumberFormat="1" applyFont="1" applyFill="1" applyBorder="1" applyAlignment="1">
      <alignment horizontal="right" vertical="center"/>
    </xf>
    <xf numFmtId="178" fontId="158" fillId="0" borderId="82" xfId="453" applyNumberFormat="1" applyFont="1" applyFill="1" applyBorder="1" applyAlignment="1">
      <alignment horizontal="right" vertical="center"/>
    </xf>
    <xf numFmtId="189" fontId="158" fillId="0" borderId="88" xfId="453" applyNumberFormat="1" applyFont="1" applyFill="1" applyBorder="1" applyAlignment="1">
      <alignment horizontal="right" vertical="center"/>
    </xf>
    <xf numFmtId="189" fontId="158" fillId="0" borderId="89" xfId="453" applyNumberFormat="1" applyFont="1" applyFill="1" applyBorder="1" applyAlignment="1">
      <alignment horizontal="right" vertical="center"/>
    </xf>
    <xf numFmtId="178" fontId="151" fillId="0" borderId="20" xfId="1998" applyNumberFormat="1" applyFont="1" applyFill="1" applyBorder="1" applyAlignment="1">
      <alignment horizontal="right" vertical="center"/>
    </xf>
    <xf numFmtId="178" fontId="158" fillId="0" borderId="20" xfId="453" applyNumberFormat="1" applyFont="1" applyFill="1" applyBorder="1" applyAlignment="1">
      <alignment horizontal="right" vertical="center"/>
    </xf>
    <xf numFmtId="178" fontId="151" fillId="0" borderId="20" xfId="456" applyNumberFormat="1" applyFont="1" applyFill="1" applyBorder="1" applyAlignment="1">
      <alignment horizontal="right" vertical="center"/>
    </xf>
    <xf numFmtId="178" fontId="151" fillId="0" borderId="79" xfId="1998" applyNumberFormat="1" applyFont="1" applyFill="1" applyBorder="1" applyAlignment="1">
      <alignment horizontal="right" vertical="center"/>
    </xf>
    <xf numFmtId="178" fontId="158" fillId="0" borderId="79" xfId="453" applyNumberFormat="1" applyFont="1" applyFill="1" applyBorder="1" applyAlignment="1">
      <alignment horizontal="right" vertical="center"/>
    </xf>
    <xf numFmtId="178" fontId="151" fillId="0" borderId="79" xfId="456" applyNumberFormat="1" applyFont="1" applyFill="1" applyBorder="1" applyAlignment="1">
      <alignment horizontal="right" vertical="center"/>
    </xf>
    <xf numFmtId="178" fontId="151" fillId="0" borderId="72" xfId="1998" applyNumberFormat="1" applyFont="1" applyFill="1" applyBorder="1" applyAlignment="1">
      <alignment horizontal="right" vertical="center" wrapText="1"/>
    </xf>
    <xf numFmtId="41" fontId="158" fillId="0" borderId="72" xfId="453" applyNumberFormat="1" applyFont="1" applyFill="1" applyBorder="1" applyAlignment="1">
      <alignment horizontal="right" vertical="center"/>
    </xf>
    <xf numFmtId="178" fontId="151" fillId="0" borderId="82" xfId="1998" applyNumberFormat="1" applyFont="1" applyFill="1" applyBorder="1" applyAlignment="1">
      <alignment horizontal="right" vertical="center" wrapText="1"/>
    </xf>
    <xf numFmtId="178" fontId="151" fillId="0" borderId="82" xfId="456" applyNumberFormat="1" applyFont="1" applyFill="1" applyBorder="1" applyAlignment="1">
      <alignment horizontal="right" vertical="center"/>
    </xf>
    <xf numFmtId="166" fontId="151" fillId="0" borderId="82" xfId="456" applyNumberFormat="1" applyFont="1" applyFill="1" applyBorder="1" applyAlignment="1">
      <alignment horizontal="right" vertical="center"/>
    </xf>
    <xf numFmtId="166" fontId="151" fillId="0" borderId="83" xfId="456" applyNumberFormat="1" applyFont="1" applyFill="1" applyBorder="1" applyAlignment="1">
      <alignment horizontal="right" vertical="center"/>
    </xf>
    <xf numFmtId="167" fontId="151" fillId="0" borderId="20" xfId="1998" quotePrefix="1" applyNumberFormat="1" applyFont="1" applyFill="1" applyBorder="1" applyAlignment="1">
      <alignment horizontal="center" vertical="center"/>
    </xf>
    <xf numFmtId="167" fontId="151" fillId="0" borderId="20" xfId="1998" applyNumberFormat="1" applyFont="1" applyFill="1" applyBorder="1" applyAlignment="1">
      <alignment vertical="center" wrapText="1"/>
    </xf>
    <xf numFmtId="166" fontId="151" fillId="0" borderId="20" xfId="456" applyNumberFormat="1" applyFont="1" applyFill="1" applyBorder="1" applyAlignment="1">
      <alignment horizontal="right" vertical="center"/>
    </xf>
    <xf numFmtId="166" fontId="151" fillId="0" borderId="85" xfId="456" applyNumberFormat="1" applyFont="1" applyFill="1" applyBorder="1" applyAlignment="1">
      <alignment horizontal="right" vertical="center"/>
    </xf>
    <xf numFmtId="167" fontId="151" fillId="0" borderId="72" xfId="1998" applyNumberFormat="1" applyFont="1" applyFill="1" applyBorder="1" applyAlignment="1">
      <alignment horizontal="center" vertical="center" wrapText="1"/>
    </xf>
    <xf numFmtId="178" fontId="151" fillId="0" borderId="72" xfId="456" applyNumberFormat="1" applyFont="1" applyFill="1" applyBorder="1" applyAlignment="1">
      <alignment horizontal="right" vertical="center"/>
    </xf>
    <xf numFmtId="167" fontId="151" fillId="0" borderId="82" xfId="1998" applyNumberFormat="1" applyFont="1" applyFill="1" applyBorder="1" applyAlignment="1">
      <alignment horizontal="center" vertical="center" wrapText="1"/>
    </xf>
    <xf numFmtId="0" fontId="151" fillId="0" borderId="23" xfId="1998" applyFont="1" applyFill="1" applyBorder="1" applyAlignment="1">
      <alignment horizontal="left" vertical="center" wrapText="1"/>
    </xf>
    <xf numFmtId="178" fontId="151" fillId="0" borderId="23" xfId="1998" applyNumberFormat="1" applyFont="1" applyFill="1" applyBorder="1" applyAlignment="1">
      <alignment horizontal="right" vertical="center" wrapText="1"/>
    </xf>
    <xf numFmtId="178" fontId="158" fillId="0" borderId="23" xfId="453" applyNumberFormat="1" applyFont="1" applyFill="1" applyBorder="1" applyAlignment="1">
      <alignment horizontal="right" vertical="center"/>
    </xf>
    <xf numFmtId="178" fontId="151" fillId="0" borderId="23" xfId="456" applyNumberFormat="1" applyFont="1" applyFill="1" applyBorder="1" applyAlignment="1">
      <alignment horizontal="right" vertical="center"/>
    </xf>
    <xf numFmtId="166" fontId="151" fillId="0" borderId="23" xfId="456" applyNumberFormat="1" applyFont="1" applyFill="1" applyBorder="1" applyAlignment="1">
      <alignment horizontal="right" vertical="center"/>
    </xf>
    <xf numFmtId="166" fontId="151" fillId="0" borderId="86" xfId="456" applyNumberFormat="1" applyFont="1" applyFill="1" applyBorder="1" applyAlignment="1">
      <alignment horizontal="right" vertical="center"/>
    </xf>
    <xf numFmtId="0" fontId="151" fillId="0" borderId="42" xfId="1998" applyFont="1" applyFill="1" applyBorder="1" applyAlignment="1">
      <alignment horizontal="left" vertical="center" wrapText="1"/>
    </xf>
    <xf numFmtId="178" fontId="151" fillId="0" borderId="42" xfId="1998" applyNumberFormat="1" applyFont="1" applyFill="1" applyBorder="1" applyAlignment="1">
      <alignment horizontal="right" vertical="center" wrapText="1"/>
    </xf>
    <xf numFmtId="178" fontId="158" fillId="0" borderId="42" xfId="453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66" fontId="151" fillId="0" borderId="42" xfId="456" applyNumberFormat="1" applyFont="1" applyFill="1" applyBorder="1" applyAlignment="1">
      <alignment horizontal="right" vertical="center"/>
    </xf>
    <xf numFmtId="166" fontId="151" fillId="0" borderId="75" xfId="456" applyNumberFormat="1" applyFont="1" applyFill="1" applyBorder="1" applyAlignment="1">
      <alignment horizontal="right" vertical="center"/>
    </xf>
    <xf numFmtId="0" fontId="151" fillId="0" borderId="15" xfId="1998" applyFont="1" applyFill="1" applyBorder="1" applyAlignment="1">
      <alignment horizontal="left" vertical="center" wrapText="1"/>
    </xf>
    <xf numFmtId="178" fontId="151" fillId="0" borderId="15" xfId="1998" applyNumberFormat="1" applyFont="1" applyFill="1" applyBorder="1" applyAlignment="1">
      <alignment horizontal="right" vertical="center" wrapText="1"/>
    </xf>
    <xf numFmtId="178" fontId="158" fillId="0" borderId="15" xfId="453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166" fontId="151" fillId="0" borderId="15" xfId="456" applyNumberFormat="1" applyFont="1" applyFill="1" applyBorder="1" applyAlignment="1">
      <alignment horizontal="right" vertical="center"/>
    </xf>
    <xf numFmtId="166" fontId="151" fillId="0" borderId="77" xfId="456" applyNumberFormat="1" applyFont="1" applyFill="1" applyBorder="1" applyAlignment="1">
      <alignment horizontal="right" vertical="center"/>
    </xf>
    <xf numFmtId="0" fontId="159" fillId="0" borderId="0" xfId="456" applyFont="1" applyFill="1" applyAlignment="1">
      <alignment horizontal="center" vertical="center"/>
    </xf>
    <xf numFmtId="189" fontId="158" fillId="0" borderId="42" xfId="453" applyNumberFormat="1" applyFont="1" applyFill="1" applyBorder="1" applyAlignment="1">
      <alignment horizontal="right" vertical="center"/>
    </xf>
    <xf numFmtId="167" fontId="151" fillId="0" borderId="42" xfId="1998" applyNumberFormat="1" applyFont="1" applyFill="1" applyBorder="1" applyAlignment="1">
      <alignment horizontal="center" vertical="center" wrapText="1"/>
    </xf>
    <xf numFmtId="41" fontId="158" fillId="0" borderId="42" xfId="453" applyNumberFormat="1" applyFont="1" applyFill="1" applyBorder="1" applyAlignment="1">
      <alignment horizontal="right" vertical="center"/>
    </xf>
    <xf numFmtId="189" fontId="158" fillId="0" borderId="75" xfId="453" applyNumberFormat="1" applyFont="1" applyFill="1" applyBorder="1" applyAlignment="1">
      <alignment horizontal="right" vertical="center"/>
    </xf>
    <xf numFmtId="178" fontId="160" fillId="0" borderId="42" xfId="456" applyNumberFormat="1" applyFont="1" applyFill="1" applyBorder="1" applyAlignment="1">
      <alignment horizontal="right" vertical="center"/>
    </xf>
    <xf numFmtId="178" fontId="161" fillId="0" borderId="42" xfId="453" applyNumberFormat="1" applyFont="1" applyFill="1" applyBorder="1" applyAlignment="1">
      <alignment horizontal="right" vertical="center"/>
    </xf>
    <xf numFmtId="166" fontId="151" fillId="0" borderId="91" xfId="456" applyNumberFormat="1" applyFont="1" applyFill="1" applyBorder="1" applyAlignment="1">
      <alignment horizontal="right" vertical="center"/>
    </xf>
    <xf numFmtId="167" fontId="151" fillId="0" borderId="78" xfId="1998" quotePrefix="1" applyNumberFormat="1" applyFont="1" applyFill="1" applyBorder="1" applyAlignment="1">
      <alignment horizontal="center" vertical="center" wrapText="1"/>
    </xf>
    <xf numFmtId="167" fontId="151" fillId="0" borderId="79" xfId="1998" applyNumberFormat="1" applyFont="1" applyFill="1" applyBorder="1" applyAlignment="1">
      <alignment horizontal="center" vertical="center" wrapText="1"/>
    </xf>
    <xf numFmtId="0" fontId="151" fillId="0" borderId="79" xfId="1998" applyFont="1" applyFill="1" applyBorder="1" applyAlignment="1">
      <alignment horizontal="left" vertical="center" wrapText="1"/>
    </xf>
    <xf numFmtId="178" fontId="151" fillId="0" borderId="79" xfId="1998" applyNumberFormat="1" applyFont="1" applyFill="1" applyBorder="1" applyAlignment="1">
      <alignment horizontal="right" vertical="center" wrapText="1"/>
    </xf>
    <xf numFmtId="41" fontId="158" fillId="0" borderId="79" xfId="453" applyNumberFormat="1" applyFont="1" applyFill="1" applyBorder="1" applyAlignment="1">
      <alignment horizontal="right" vertical="center"/>
    </xf>
    <xf numFmtId="167" fontId="151" fillId="0" borderId="23" xfId="1998" applyNumberFormat="1" applyFont="1" applyFill="1" applyBorder="1" applyAlignment="1">
      <alignment horizontal="center" vertical="center" wrapText="1"/>
    </xf>
    <xf numFmtId="178" fontId="151" fillId="0" borderId="42" xfId="1998" applyNumberFormat="1" applyFont="1" applyFill="1" applyBorder="1" applyAlignment="1">
      <alignment horizontal="right" vertical="center"/>
    </xf>
    <xf numFmtId="167" fontId="151" fillId="0" borderId="72" xfId="1998" quotePrefix="1" applyNumberFormat="1" applyFont="1" applyFill="1" applyBorder="1" applyAlignment="1">
      <alignment horizontal="center" vertical="center" wrapText="1"/>
    </xf>
    <xf numFmtId="0" fontId="151" fillId="0" borderId="42" xfId="1998" applyFont="1" applyFill="1" applyBorder="1" applyAlignment="1">
      <alignment vertical="center" wrapText="1"/>
    </xf>
    <xf numFmtId="41" fontId="158" fillId="0" borderId="82" xfId="453" applyNumberFormat="1" applyFont="1" applyFill="1" applyBorder="1" applyAlignment="1">
      <alignment horizontal="right" vertical="center"/>
    </xf>
    <xf numFmtId="167" fontId="151" fillId="0" borderId="84" xfId="1998" quotePrefix="1" applyNumberFormat="1" applyFont="1" applyFill="1" applyBorder="1" applyAlignment="1">
      <alignment horizontal="center" vertical="center" wrapText="1"/>
    </xf>
    <xf numFmtId="0" fontId="151" fillId="0" borderId="20" xfId="1998" applyFont="1" applyFill="1" applyBorder="1" applyAlignment="1">
      <alignment vertical="center" wrapText="1"/>
    </xf>
    <xf numFmtId="178" fontId="160" fillId="0" borderId="20" xfId="456" applyNumberFormat="1" applyFont="1" applyFill="1" applyBorder="1" applyAlignment="1">
      <alignment horizontal="right" vertical="center"/>
    </xf>
    <xf numFmtId="0" fontId="151" fillId="0" borderId="72" xfId="1998" applyFont="1" applyFill="1" applyBorder="1" applyAlignment="1">
      <alignment vertical="center" wrapText="1"/>
    </xf>
    <xf numFmtId="190" fontId="158" fillId="0" borderId="42" xfId="1998" applyNumberFormat="1" applyFont="1" applyFill="1" applyBorder="1" applyAlignment="1">
      <alignment horizontal="right" vertical="center"/>
    </xf>
    <xf numFmtId="178" fontId="151" fillId="0" borderId="15" xfId="1998" applyNumberFormat="1" applyFont="1" applyFill="1" applyBorder="1" applyAlignment="1">
      <alignment horizontal="right" vertical="center"/>
    </xf>
    <xf numFmtId="167" fontId="151" fillId="0" borderId="82" xfId="1998" quotePrefix="1" applyNumberFormat="1" applyFont="1" applyFill="1" applyBorder="1" applyAlignment="1">
      <alignment horizontal="center" vertical="center"/>
    </xf>
    <xf numFmtId="167" fontId="151" fillId="0" borderId="82" xfId="1998" applyNumberFormat="1" applyFont="1" applyFill="1" applyBorder="1" applyAlignment="1">
      <alignment horizontal="left" vertical="center"/>
    </xf>
    <xf numFmtId="0" fontId="151" fillId="0" borderId="82" xfId="1998" applyFont="1" applyFill="1" applyBorder="1" applyAlignment="1">
      <alignment vertical="center" wrapText="1"/>
    </xf>
    <xf numFmtId="167" fontId="151" fillId="0" borderId="23" xfId="1998" quotePrefix="1" applyNumberFormat="1" applyFont="1" applyFill="1" applyBorder="1" applyAlignment="1">
      <alignment horizontal="center" vertical="center"/>
    </xf>
    <xf numFmtId="167" fontId="151" fillId="0" borderId="23" xfId="1998" applyNumberFormat="1" applyFont="1" applyFill="1" applyBorder="1" applyAlignment="1">
      <alignment horizontal="left" vertical="center"/>
    </xf>
    <xf numFmtId="0" fontId="151" fillId="0" borderId="23" xfId="1998" applyFont="1" applyFill="1" applyBorder="1" applyAlignment="1">
      <alignment vertical="center" wrapText="1"/>
    </xf>
    <xf numFmtId="178" fontId="151" fillId="0" borderId="23" xfId="1998" applyNumberFormat="1" applyFont="1" applyFill="1" applyBorder="1" applyAlignment="1">
      <alignment horizontal="right" vertical="center"/>
    </xf>
    <xf numFmtId="0" fontId="151" fillId="0" borderId="72" xfId="1998" quotePrefix="1" applyFont="1" applyFill="1" applyBorder="1" applyAlignment="1">
      <alignment horizontal="center" vertical="center"/>
    </xf>
    <xf numFmtId="49" fontId="151" fillId="0" borderId="72" xfId="1998" quotePrefix="1" applyNumberFormat="1" applyFont="1" applyFill="1" applyBorder="1" applyAlignment="1">
      <alignment horizontal="center" vertical="center"/>
    </xf>
    <xf numFmtId="49" fontId="151" fillId="0" borderId="15" xfId="1998" quotePrefix="1" applyNumberFormat="1" applyFont="1" applyFill="1" applyBorder="1" applyAlignment="1">
      <alignment horizontal="center" vertical="center"/>
    </xf>
    <xf numFmtId="49" fontId="151" fillId="0" borderId="23" xfId="1998" quotePrefix="1" applyNumberFormat="1" applyFont="1" applyFill="1" applyBorder="1" applyAlignment="1">
      <alignment horizontal="center" vertical="center"/>
    </xf>
    <xf numFmtId="49" fontId="151" fillId="0" borderId="23" xfId="1998" applyNumberFormat="1" applyFont="1" applyFill="1" applyBorder="1" applyAlignment="1">
      <alignment vertical="center"/>
    </xf>
    <xf numFmtId="49" fontId="151" fillId="0" borderId="42" xfId="1998" quotePrefix="1" applyNumberFormat="1" applyFont="1" applyFill="1" applyBorder="1" applyAlignment="1">
      <alignment horizontal="center" vertical="center"/>
    </xf>
    <xf numFmtId="49" fontId="151" fillId="0" borderId="42" xfId="1998" applyNumberFormat="1" applyFont="1" applyFill="1" applyBorder="1" applyAlignment="1">
      <alignment horizontal="left" vertical="center"/>
    </xf>
    <xf numFmtId="49" fontId="151" fillId="0" borderId="15" xfId="1998" applyNumberFormat="1" applyFont="1" applyFill="1" applyBorder="1" applyAlignment="1">
      <alignment horizontal="left" vertical="center" wrapText="1"/>
    </xf>
    <xf numFmtId="0" fontId="151" fillId="0" borderId="23" xfId="1998" quotePrefix="1" applyFont="1" applyFill="1" applyBorder="1" applyAlignment="1">
      <alignment horizontal="center" vertical="center"/>
    </xf>
    <xf numFmtId="189" fontId="158" fillId="0" borderId="15" xfId="453" applyNumberFormat="1" applyFont="1" applyFill="1" applyBorder="1" applyAlignment="1">
      <alignment horizontal="right" vertical="center"/>
    </xf>
    <xf numFmtId="0" fontId="151" fillId="0" borderId="82" xfId="1998" quotePrefix="1" applyFont="1" applyFill="1" applyBorder="1" applyAlignment="1">
      <alignment horizontal="center" vertical="center"/>
    </xf>
    <xf numFmtId="0" fontId="151" fillId="0" borderId="84" xfId="1998" applyFont="1" applyFill="1" applyBorder="1" applyAlignment="1">
      <alignment horizontal="center" vertical="center"/>
    </xf>
    <xf numFmtId="0" fontId="151" fillId="0" borderId="20" xfId="1998" quotePrefix="1" applyFont="1" applyFill="1" applyBorder="1" applyAlignment="1">
      <alignment horizontal="center" vertical="center"/>
    </xf>
    <xf numFmtId="188" fontId="151" fillId="0" borderId="20" xfId="456" applyNumberFormat="1" applyFont="1" applyFill="1" applyBorder="1" applyAlignment="1">
      <alignment horizontal="right" vertical="center"/>
    </xf>
    <xf numFmtId="189" fontId="161" fillId="0" borderId="82" xfId="453" applyNumberFormat="1" applyFont="1" applyFill="1" applyBorder="1" applyAlignment="1">
      <alignment horizontal="right" vertical="center"/>
    </xf>
    <xf numFmtId="0" fontId="151" fillId="0" borderId="20" xfId="1998" applyFont="1" applyFill="1" applyBorder="1" applyAlignment="1">
      <alignment horizontal="left" vertical="center" wrapText="1"/>
    </xf>
    <xf numFmtId="167" fontId="151" fillId="0" borderId="84" xfId="1998" applyNumberFormat="1" applyFont="1" applyFill="1" applyBorder="1" applyAlignment="1">
      <alignment horizontal="center" vertical="center"/>
    </xf>
    <xf numFmtId="167" fontId="151" fillId="0" borderId="78" xfId="1998" applyNumberFormat="1" applyFont="1" applyFill="1" applyBorder="1" applyAlignment="1">
      <alignment horizontal="center" vertical="center"/>
    </xf>
    <xf numFmtId="0" fontId="151" fillId="0" borderId="79" xfId="1998" applyFont="1" applyFill="1" applyBorder="1" applyAlignment="1">
      <alignment vertical="center" wrapText="1"/>
    </xf>
    <xf numFmtId="188" fontId="151" fillId="0" borderId="79" xfId="456" applyNumberFormat="1" applyFont="1" applyFill="1" applyBorder="1" applyAlignment="1">
      <alignment horizontal="right" vertical="center"/>
    </xf>
    <xf numFmtId="189" fontId="161" fillId="0" borderId="79" xfId="453" applyNumberFormat="1" applyFont="1" applyFill="1" applyBorder="1" applyAlignment="1">
      <alignment horizontal="right" vertical="center"/>
    </xf>
    <xf numFmtId="166" fontId="151" fillId="0" borderId="80" xfId="456" applyNumberFormat="1" applyFont="1" applyFill="1" applyBorder="1" applyAlignment="1">
      <alignment horizontal="right" vertical="center"/>
    </xf>
    <xf numFmtId="0" fontId="151" fillId="0" borderId="23" xfId="1998" quotePrefix="1" applyFont="1" applyFill="1" applyBorder="1" applyAlignment="1">
      <alignment horizontal="left" vertical="center" wrapText="1" indent="1"/>
    </xf>
    <xf numFmtId="178" fontId="160" fillId="0" borderId="23" xfId="1998" applyNumberFormat="1" applyFont="1" applyFill="1" applyBorder="1" applyAlignment="1">
      <alignment horizontal="right" vertical="center"/>
    </xf>
    <xf numFmtId="178" fontId="161" fillId="0" borderId="23" xfId="453" applyNumberFormat="1" applyFont="1" applyFill="1" applyBorder="1" applyAlignment="1">
      <alignment horizontal="right" vertical="center"/>
    </xf>
    <xf numFmtId="41" fontId="158" fillId="0" borderId="23" xfId="453" applyNumberFormat="1" applyFont="1" applyFill="1" applyBorder="1" applyAlignment="1">
      <alignment horizontal="right" vertical="center"/>
    </xf>
    <xf numFmtId="189" fontId="161" fillId="0" borderId="23" xfId="453" applyNumberFormat="1" applyFont="1" applyFill="1" applyBorder="1" applyAlignment="1">
      <alignment horizontal="right" vertical="center"/>
    </xf>
    <xf numFmtId="189" fontId="161" fillId="0" borderId="86" xfId="453" applyNumberFormat="1" applyFont="1" applyFill="1" applyBorder="1" applyAlignment="1">
      <alignment horizontal="right" vertical="center"/>
    </xf>
    <xf numFmtId="0" fontId="151" fillId="0" borderId="15" xfId="1998" applyFont="1" applyFill="1" applyBorder="1" applyAlignment="1">
      <alignment horizontal="left" vertical="center" wrapText="1" indent="1"/>
    </xf>
    <xf numFmtId="178" fontId="160" fillId="0" borderId="15" xfId="1998" applyNumberFormat="1" applyFont="1" applyFill="1" applyBorder="1" applyAlignment="1">
      <alignment horizontal="right" vertical="center"/>
    </xf>
    <xf numFmtId="178" fontId="161" fillId="0" borderId="15" xfId="453" applyNumberFormat="1" applyFont="1" applyFill="1" applyBorder="1" applyAlignment="1">
      <alignment horizontal="right" vertical="center"/>
    </xf>
    <xf numFmtId="41" fontId="158" fillId="0" borderId="15" xfId="453" applyNumberFormat="1" applyFont="1" applyFill="1" applyBorder="1" applyAlignment="1">
      <alignment horizontal="right" vertical="center"/>
    </xf>
    <xf numFmtId="189" fontId="161" fillId="0" borderId="15" xfId="453" applyNumberFormat="1" applyFont="1" applyFill="1" applyBorder="1" applyAlignment="1">
      <alignment horizontal="right" vertical="center"/>
    </xf>
    <xf numFmtId="189" fontId="161" fillId="0" borderId="77" xfId="453" applyNumberFormat="1" applyFont="1" applyFill="1" applyBorder="1" applyAlignment="1">
      <alignment horizontal="right" vertical="center"/>
    </xf>
    <xf numFmtId="49" fontId="151" fillId="0" borderId="72" xfId="1998" applyNumberFormat="1" applyFont="1" applyFill="1" applyBorder="1" applyAlignment="1">
      <alignment horizontal="left" vertical="center" wrapText="1"/>
    </xf>
    <xf numFmtId="49" fontId="151" fillId="0" borderId="15" xfId="1998" applyNumberFormat="1" applyFont="1" applyFill="1" applyBorder="1" applyAlignment="1">
      <alignment horizontal="left" vertical="center"/>
    </xf>
    <xf numFmtId="49" fontId="151" fillId="0" borderId="82" xfId="1998" quotePrefix="1" applyNumberFormat="1" applyFont="1" applyFill="1" applyBorder="1" applyAlignment="1">
      <alignment horizontal="center" vertical="center"/>
    </xf>
    <xf numFmtId="166" fontId="158" fillId="0" borderId="86" xfId="2000" applyNumberFormat="1" applyFont="1" applyFill="1" applyBorder="1" applyAlignment="1">
      <alignment horizontal="right" vertical="center"/>
    </xf>
    <xf numFmtId="166" fontId="158" fillId="0" borderId="83" xfId="2000" applyNumberFormat="1" applyFont="1" applyFill="1" applyBorder="1" applyAlignment="1">
      <alignment horizontal="right" vertical="center"/>
    </xf>
    <xf numFmtId="49" fontId="151" fillId="0" borderId="23" xfId="1998" applyNumberFormat="1" applyFont="1" applyFill="1" applyBorder="1" applyAlignment="1">
      <alignment horizontal="left" vertical="center" wrapText="1"/>
    </xf>
    <xf numFmtId="49" fontId="151" fillId="0" borderId="88" xfId="1998" quotePrefix="1" applyNumberFormat="1" applyFont="1" applyFill="1" applyBorder="1" applyAlignment="1">
      <alignment horizontal="center" vertical="center"/>
    </xf>
    <xf numFmtId="49" fontId="151" fillId="0" borderId="88" xfId="1998" applyNumberFormat="1" applyFont="1" applyFill="1" applyBorder="1" applyAlignment="1">
      <alignment horizontal="left" vertical="center"/>
    </xf>
    <xf numFmtId="178" fontId="151" fillId="0" borderId="88" xfId="1998" applyNumberFormat="1" applyFont="1" applyFill="1" applyBorder="1" applyAlignment="1">
      <alignment horizontal="right" vertical="center"/>
    </xf>
    <xf numFmtId="178" fontId="158" fillId="0" borderId="88" xfId="453" applyNumberFormat="1" applyFont="1" applyFill="1" applyBorder="1" applyAlignment="1">
      <alignment horizontal="right" vertical="center"/>
    </xf>
    <xf numFmtId="0" fontId="151" fillId="0" borderId="87" xfId="1998" applyFont="1" applyFill="1" applyBorder="1" applyAlignment="1">
      <alignment horizontal="left" vertical="center" wrapText="1"/>
    </xf>
    <xf numFmtId="178" fontId="151" fillId="0" borderId="87" xfId="1998" applyNumberFormat="1" applyFont="1" applyFill="1" applyBorder="1" applyAlignment="1">
      <alignment horizontal="right" vertical="center"/>
    </xf>
    <xf numFmtId="178" fontId="158" fillId="0" borderId="87" xfId="453" applyNumberFormat="1" applyFont="1" applyFill="1" applyBorder="1" applyAlignment="1">
      <alignment horizontal="right" vertical="center"/>
    </xf>
    <xf numFmtId="178" fontId="151" fillId="0" borderId="87" xfId="456" applyNumberFormat="1" applyFont="1" applyFill="1" applyBorder="1" applyAlignment="1">
      <alignment horizontal="right" vertical="center"/>
    </xf>
    <xf numFmtId="49" fontId="151" fillId="0" borderId="23" xfId="1998" applyNumberFormat="1" applyFont="1" applyFill="1" applyBorder="1" applyAlignment="1">
      <alignment horizontal="left" vertical="center"/>
    </xf>
    <xf numFmtId="49" fontId="151" fillId="0" borderId="42" xfId="1998" applyNumberFormat="1" applyFont="1" applyFill="1" applyBorder="1" applyAlignment="1">
      <alignment horizontal="left" vertical="center" wrapText="1"/>
    </xf>
    <xf numFmtId="167" fontId="151" fillId="0" borderId="92" xfId="1998" applyNumberFormat="1" applyFont="1" applyFill="1" applyBorder="1" applyAlignment="1">
      <alignment horizontal="center"/>
    </xf>
    <xf numFmtId="167" fontId="151" fillId="0" borderId="88" xfId="1998" applyNumberFormat="1" applyFont="1" applyFill="1" applyBorder="1" applyAlignment="1">
      <alignment horizontal="center"/>
    </xf>
    <xf numFmtId="167" fontId="151" fillId="0" borderId="88" xfId="1998" applyNumberFormat="1" applyFont="1" applyFill="1" applyBorder="1" applyAlignment="1">
      <alignment horizontal="left"/>
    </xf>
    <xf numFmtId="167" fontId="156" fillId="0" borderId="88" xfId="1998" applyNumberFormat="1" applyFont="1" applyFill="1" applyBorder="1" applyAlignment="1">
      <alignment horizontal="left" vertical="center" indent="1"/>
    </xf>
    <xf numFmtId="178" fontId="156" fillId="0" borderId="88" xfId="1998" applyNumberFormat="1" applyFont="1" applyFill="1" applyBorder="1" applyAlignment="1">
      <alignment horizontal="right" vertical="center"/>
    </xf>
    <xf numFmtId="166" fontId="156" fillId="0" borderId="88" xfId="456" applyNumberFormat="1" applyFont="1" applyFill="1" applyBorder="1" applyAlignment="1">
      <alignment horizontal="right" vertical="center"/>
    </xf>
    <xf numFmtId="166" fontId="156" fillId="0" borderId="89" xfId="456" applyNumberFormat="1" applyFont="1" applyFill="1" applyBorder="1" applyAlignment="1">
      <alignment horizontal="right" vertical="center"/>
    </xf>
    <xf numFmtId="167" fontId="156" fillId="0" borderId="0" xfId="1998" applyNumberFormat="1" applyFont="1" applyFill="1" applyBorder="1" applyAlignment="1">
      <alignment horizontal="left" vertical="center" indent="1"/>
    </xf>
    <xf numFmtId="188" fontId="156" fillId="0" borderId="0" xfId="1998" applyNumberFormat="1" applyFont="1" applyFill="1" applyBorder="1" applyAlignment="1">
      <alignment horizontal="right" vertical="center"/>
    </xf>
    <xf numFmtId="189" fontId="158" fillId="0" borderId="0" xfId="453" applyNumberFormat="1" applyFont="1" applyFill="1" applyBorder="1" applyAlignment="1">
      <alignment horizontal="right" vertical="center"/>
    </xf>
    <xf numFmtId="166" fontId="156" fillId="0" borderId="0" xfId="456" applyNumberFormat="1" applyFont="1" applyFill="1" applyBorder="1" applyAlignment="1">
      <alignment horizontal="right" vertical="center"/>
    </xf>
    <xf numFmtId="0" fontId="143" fillId="0" borderId="0" xfId="456" applyFont="1" applyFill="1" applyAlignment="1">
      <alignment horizontal="right" vertical="top"/>
    </xf>
    <xf numFmtId="0" fontId="159" fillId="0" borderId="0" xfId="456" applyFont="1" applyFill="1" applyAlignment="1">
      <alignment horizontal="right" vertical="top"/>
    </xf>
    <xf numFmtId="0" fontId="115" fillId="0" borderId="0" xfId="456" applyFont="1" applyFill="1" applyAlignment="1">
      <alignment vertical="center"/>
    </xf>
    <xf numFmtId="167" fontId="115" fillId="0" borderId="0" xfId="1998" applyNumberFormat="1" applyFont="1" applyFill="1" applyBorder="1" applyAlignment="1">
      <alignment vertical="center" wrapText="1"/>
    </xf>
    <xf numFmtId="4" fontId="115" fillId="0" borderId="0" xfId="1998" applyNumberFormat="1" applyFont="1" applyFill="1" applyBorder="1" applyAlignment="1">
      <alignment vertical="center" wrapText="1"/>
    </xf>
    <xf numFmtId="0" fontId="115" fillId="0" borderId="0" xfId="456" applyFont="1" applyFill="1" applyAlignment="1">
      <alignment horizontal="center"/>
    </xf>
    <xf numFmtId="0" fontId="115" fillId="0" borderId="0" xfId="456" applyFont="1" applyFill="1" applyAlignment="1">
      <alignment horizontal="right"/>
    </xf>
    <xf numFmtId="43" fontId="28" fillId="0" borderId="0" xfId="456" applyNumberFormat="1" applyFont="1" applyFill="1" applyAlignment="1">
      <alignment horizontal="right" vertical="center"/>
    </xf>
    <xf numFmtId="43" fontId="115" fillId="0" borderId="0" xfId="456" applyNumberFormat="1" applyFont="1" applyFill="1" applyAlignment="1">
      <alignment horizontal="right"/>
    </xf>
    <xf numFmtId="178" fontId="115" fillId="0" borderId="0" xfId="456" applyNumberFormat="1" applyFont="1" applyFill="1" applyAlignment="1">
      <alignment horizontal="right"/>
    </xf>
    <xf numFmtId="43" fontId="115" fillId="0" borderId="0" xfId="456" applyNumberFormat="1" applyFont="1" applyFill="1" applyAlignment="1">
      <alignment horizontal="right" vertical="center"/>
    </xf>
    <xf numFmtId="43" fontId="28" fillId="0" borderId="0" xfId="456" applyNumberFormat="1" applyFont="1" applyFill="1" applyAlignment="1">
      <alignment horizontal="right"/>
    </xf>
    <xf numFmtId="188" fontId="115" fillId="0" borderId="0" xfId="456" applyNumberFormat="1" applyFont="1" applyFill="1"/>
    <xf numFmtId="191" fontId="115" fillId="0" borderId="0" xfId="456" applyNumberFormat="1" applyFont="1" applyFill="1" applyAlignment="1">
      <alignment horizontal="right"/>
    </xf>
    <xf numFmtId="167" fontId="115" fillId="0" borderId="0" xfId="456" applyNumberFormat="1" applyFont="1" applyFill="1" applyAlignment="1">
      <alignment horizontal="center"/>
    </xf>
    <xf numFmtId="167" fontId="115" fillId="0" borderId="0" xfId="456" applyNumberFormat="1" applyFont="1" applyFill="1" applyBorder="1" applyAlignment="1">
      <alignment horizontal="left"/>
    </xf>
    <xf numFmtId="167" fontId="115" fillId="0" borderId="0" xfId="456" applyNumberFormat="1" applyFont="1" applyFill="1" applyAlignment="1">
      <alignment horizontal="left" indent="1"/>
    </xf>
    <xf numFmtId="167" fontId="115" fillId="0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55" fillId="0" borderId="0" xfId="452" applyNumberFormat="1" applyFont="1" applyFill="1" applyAlignment="1">
      <alignment horizontal="center"/>
    </xf>
    <xf numFmtId="167" fontId="152" fillId="0" borderId="0" xfId="452" applyNumberFormat="1" applyFont="1" applyFill="1" applyBorder="1" applyAlignment="1">
      <alignment horizontal="center" vertical="center"/>
    </xf>
    <xf numFmtId="167" fontId="152" fillId="0" borderId="0" xfId="452" applyNumberFormat="1" applyFont="1" applyFill="1" applyAlignment="1">
      <alignment horizontal="center" vertical="center" wrapText="1"/>
    </xf>
    <xf numFmtId="41" fontId="152" fillId="0" borderId="0" xfId="452" applyNumberFormat="1" applyFont="1" applyFill="1" applyAlignment="1">
      <alignment horizontal="right" vertical="center"/>
    </xf>
    <xf numFmtId="4" fontId="152" fillId="0" borderId="0" xfId="452" applyNumberFormat="1" applyFont="1" applyFill="1" applyAlignment="1">
      <alignment horizontal="right" vertical="center"/>
    </xf>
    <xf numFmtId="43" fontId="152" fillId="0" borderId="0" xfId="452" applyNumberFormat="1" applyFont="1" applyFill="1" applyAlignment="1">
      <alignment horizontal="right" vertical="center"/>
    </xf>
    <xf numFmtId="0" fontId="152" fillId="0" borderId="0" xfId="452" applyFont="1" applyFill="1"/>
    <xf numFmtId="0" fontId="159" fillId="0" borderId="0" xfId="452" applyFont="1" applyFill="1" applyBorder="1" applyAlignment="1">
      <alignment horizontal="center"/>
    </xf>
    <xf numFmtId="0" fontId="159" fillId="0" borderId="0" xfId="452" applyFont="1" applyFill="1" applyBorder="1" applyAlignment="1"/>
    <xf numFmtId="0" fontId="155" fillId="0" borderId="0" xfId="452" applyFont="1" applyFill="1"/>
    <xf numFmtId="0" fontId="84" fillId="0" borderId="0" xfId="452" applyFont="1" applyFill="1" applyBorder="1"/>
    <xf numFmtId="0" fontId="84" fillId="0" borderId="0" xfId="452" applyFont="1" applyFill="1" applyBorder="1" applyAlignment="1">
      <alignment horizontal="right"/>
    </xf>
    <xf numFmtId="0" fontId="106" fillId="0" borderId="0" xfId="452" applyFont="1" applyFill="1" applyBorder="1" applyAlignment="1">
      <alignment horizontal="right"/>
    </xf>
    <xf numFmtId="0" fontId="84" fillId="0" borderId="0" xfId="452" applyFont="1" applyFill="1"/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56" fillId="0" borderId="14" xfId="452" applyFont="1" applyFill="1" applyBorder="1" applyAlignment="1">
      <alignment horizontal="center" vertical="center"/>
    </xf>
    <xf numFmtId="0" fontId="88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8" fontId="56" fillId="0" borderId="27" xfId="452" applyNumberFormat="1" applyFont="1" applyFill="1" applyBorder="1" applyAlignment="1">
      <alignment vertical="center" wrapText="1"/>
    </xf>
    <xf numFmtId="178" fontId="56" fillId="0" borderId="42" xfId="452" applyNumberFormat="1" applyFont="1" applyFill="1" applyBorder="1" applyAlignment="1">
      <alignment horizontal="right" vertical="center"/>
    </xf>
    <xf numFmtId="190" fontId="56" fillId="0" borderId="42" xfId="452" applyNumberFormat="1" applyFont="1" applyFill="1" applyBorder="1" applyAlignment="1">
      <alignment horizontal="right" vertical="center"/>
    </xf>
    <xf numFmtId="41" fontId="162" fillId="0" borderId="42" xfId="452" applyNumberFormat="1" applyFont="1" applyFill="1" applyBorder="1" applyAlignment="1">
      <alignment horizontal="right" vertical="center"/>
    </xf>
    <xf numFmtId="0" fontId="84" fillId="0" borderId="42" xfId="452" applyFont="1" applyFill="1" applyBorder="1" applyAlignment="1">
      <alignment horizontal="center" vertical="center"/>
    </xf>
    <xf numFmtId="0" fontId="88" fillId="0" borderId="0" xfId="452" applyFont="1" applyFill="1" applyAlignment="1">
      <alignment vertical="center"/>
    </xf>
    <xf numFmtId="178" fontId="162" fillId="0" borderId="42" xfId="452" applyNumberFormat="1" applyFont="1" applyFill="1" applyBorder="1" applyAlignment="1">
      <alignment horizontal="right" vertical="center"/>
    </xf>
    <xf numFmtId="41" fontId="162" fillId="0" borderId="27" xfId="452" applyNumberFormat="1" applyFont="1" applyFill="1" applyBorder="1" applyAlignment="1">
      <alignment horizontal="right" vertical="center"/>
    </xf>
    <xf numFmtId="0" fontId="56" fillId="0" borderId="42" xfId="452" applyFont="1" applyFill="1" applyBorder="1" applyAlignment="1">
      <alignment horizontal="left" vertical="center" wrapText="1"/>
    </xf>
    <xf numFmtId="190" fontId="56" fillId="0" borderId="42" xfId="452" applyNumberFormat="1" applyFont="1" applyFill="1" applyBorder="1" applyAlignment="1">
      <alignment vertical="center" wrapText="1"/>
    </xf>
    <xf numFmtId="0" fontId="56" fillId="0" borderId="23" xfId="452" applyFont="1" applyFill="1" applyBorder="1" applyAlignment="1">
      <alignment horizontal="center" vertical="center"/>
    </xf>
    <xf numFmtId="41" fontId="56" fillId="0" borderId="42" xfId="452" applyNumberFormat="1" applyFont="1" applyFill="1" applyBorder="1" applyAlignment="1">
      <alignment horizontal="right" vertical="center"/>
    </xf>
    <xf numFmtId="178" fontId="56" fillId="0" borderId="42" xfId="452" applyNumberFormat="1" applyFont="1" applyFill="1" applyBorder="1" applyAlignment="1">
      <alignment vertical="center"/>
    </xf>
    <xf numFmtId="41" fontId="56" fillId="0" borderId="27" xfId="452" applyNumberFormat="1" applyFont="1" applyFill="1" applyBorder="1" applyAlignment="1">
      <alignment vertical="center" wrapText="1"/>
    </xf>
    <xf numFmtId="190" fontId="162" fillId="0" borderId="42" xfId="452" applyNumberFormat="1" applyFont="1" applyFill="1" applyBorder="1" applyAlignment="1">
      <alignment horizontal="right" vertical="center"/>
    </xf>
    <xf numFmtId="49" fontId="56" fillId="0" borderId="15" xfId="452" applyNumberFormat="1" applyFont="1" applyFill="1" applyBorder="1" applyAlignment="1">
      <alignment horizontal="center" vertical="center"/>
    </xf>
    <xf numFmtId="0" fontId="84" fillId="0" borderId="20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190" fontId="56" fillId="0" borderId="27" xfId="452" applyNumberFormat="1" applyFont="1" applyFill="1" applyBorder="1" applyAlignment="1">
      <alignment vertical="center" wrapText="1"/>
    </xf>
    <xf numFmtId="0" fontId="88" fillId="0" borderId="0" xfId="452" applyFont="1" applyFill="1" applyBorder="1" applyAlignment="1">
      <alignment vertical="center"/>
    </xf>
    <xf numFmtId="0" fontId="56" fillId="0" borderId="36" xfId="452" applyFont="1" applyFill="1" applyBorder="1" applyAlignment="1">
      <alignment horizontal="left" vertical="center" wrapText="1"/>
    </xf>
    <xf numFmtId="192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8" fontId="74" fillId="0" borderId="23" xfId="452" applyNumberFormat="1" applyFont="1" applyFill="1" applyBorder="1" applyAlignment="1">
      <alignment horizontal="right" vertical="center"/>
    </xf>
    <xf numFmtId="0" fontId="56" fillId="0" borderId="0" xfId="452" applyFont="1" applyFill="1" applyAlignment="1">
      <alignment vertical="center"/>
    </xf>
    <xf numFmtId="0" fontId="117" fillId="0" borderId="0" xfId="452" applyFont="1" applyFill="1" applyBorder="1"/>
    <xf numFmtId="0" fontId="117" fillId="0" borderId="11" xfId="452" applyFont="1" applyFill="1" applyBorder="1" applyAlignment="1">
      <alignment horizontal="right"/>
    </xf>
    <xf numFmtId="0" fontId="117" fillId="0" borderId="0" xfId="452" applyFont="1" applyFill="1" applyAlignment="1">
      <alignment horizontal="right"/>
    </xf>
    <xf numFmtId="0" fontId="117" fillId="0" borderId="0" xfId="452" applyFont="1" applyFill="1"/>
    <xf numFmtId="0" fontId="84" fillId="0" borderId="0" xfId="452" applyFont="1" applyFill="1" applyBorder="1" applyAlignment="1">
      <alignment wrapText="1"/>
    </xf>
    <xf numFmtId="0" fontId="99" fillId="0" borderId="0" xfId="452" applyFill="1" applyBorder="1"/>
    <xf numFmtId="4" fontId="163" fillId="0" borderId="0" xfId="452" applyNumberFormat="1" applyFont="1" applyFill="1" applyBorder="1"/>
    <xf numFmtId="0" fontId="84" fillId="0" borderId="0" xfId="452" applyFont="1" applyFill="1" applyBorder="1" applyAlignment="1">
      <alignment horizontal="left" wrapText="1"/>
    </xf>
    <xf numFmtId="4" fontId="99" fillId="0" borderId="0" xfId="452" applyNumberFormat="1" applyFill="1" applyBorder="1"/>
    <xf numFmtId="3" fontId="99" fillId="0" borderId="0" xfId="452" applyNumberFormat="1" applyFill="1" applyBorder="1"/>
    <xf numFmtId="0" fontId="84" fillId="0" borderId="0" xfId="452" applyFont="1" applyFill="1" applyBorder="1" applyAlignment="1">
      <alignment horizontal="left"/>
    </xf>
    <xf numFmtId="0" fontId="117" fillId="0" borderId="0" xfId="452" applyFont="1" applyFill="1" applyBorder="1" applyAlignment="1">
      <alignment horizontal="left"/>
    </xf>
    <xf numFmtId="0" fontId="164" fillId="0" borderId="0" xfId="452" applyFont="1" applyFill="1"/>
    <xf numFmtId="0" fontId="164" fillId="0" borderId="0" xfId="452" applyFont="1" applyFill="1" applyAlignment="1">
      <alignment horizontal="right"/>
    </xf>
    <xf numFmtId="167" fontId="151" fillId="0" borderId="79" xfId="1998" quotePrefix="1" applyNumberFormat="1" applyFont="1" applyFill="1" applyBorder="1" applyAlignment="1">
      <alignment horizontal="center" vertical="center"/>
    </xf>
    <xf numFmtId="167" fontId="151" fillId="0" borderId="79" xfId="1998" applyNumberFormat="1" applyFont="1" applyFill="1" applyBorder="1" applyAlignment="1">
      <alignment vertical="center" wrapText="1"/>
    </xf>
    <xf numFmtId="166" fontId="151" fillId="0" borderId="79" xfId="456" applyNumberFormat="1" applyFont="1" applyFill="1" applyBorder="1" applyAlignment="1">
      <alignment horizontal="right" vertical="center"/>
    </xf>
    <xf numFmtId="0" fontId="165" fillId="0" borderId="0" xfId="0" applyFont="1" applyBorder="1" applyAlignment="1" applyProtection="1">
      <alignment horizontal="left"/>
    </xf>
    <xf numFmtId="0" fontId="165" fillId="0" borderId="0" xfId="0" applyFont="1"/>
    <xf numFmtId="178" fontId="151" fillId="0" borderId="42" xfId="1998" applyNumberFormat="1" applyFont="1" applyFill="1" applyBorder="1" applyAlignment="1">
      <alignment horizontal="right" vertical="center"/>
    </xf>
    <xf numFmtId="0" fontId="151" fillId="0" borderId="42" xfId="1998" applyFont="1" applyFill="1" applyBorder="1" applyAlignment="1">
      <alignment horizontal="left" vertical="center" wrapText="1"/>
    </xf>
    <xf numFmtId="0" fontId="94" fillId="0" borderId="0" xfId="0" applyFont="1" applyAlignment="1">
      <alignment horizontal="center" vertical="center" wrapText="1"/>
    </xf>
    <xf numFmtId="0" fontId="94" fillId="25" borderId="0" xfId="0" applyFont="1" applyFill="1" applyAlignment="1">
      <alignment horizontal="center" vertical="center" wrapText="1"/>
    </xf>
    <xf numFmtId="0" fontId="95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84" fontId="67" fillId="0" borderId="15" xfId="449" applyNumberFormat="1" applyFont="1" applyFill="1" applyBorder="1" applyAlignment="1">
      <alignment horizontal="center"/>
    </xf>
    <xf numFmtId="184" fontId="67" fillId="0" borderId="23" xfId="449" applyNumberFormat="1" applyFont="1" applyFill="1" applyBorder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0" xfId="313" applyFont="1" applyFill="1" applyAlignment="1">
      <alignment horizontal="center"/>
    </xf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88" fillId="0" borderId="27" xfId="340" applyFont="1" applyBorder="1" applyAlignment="1" applyProtection="1">
      <alignment horizontal="center" vertical="center"/>
    </xf>
    <xf numFmtId="165" fontId="88" fillId="0" borderId="45" xfId="340" applyFont="1" applyBorder="1" applyAlignment="1" applyProtection="1">
      <alignment horizontal="center" vertical="center"/>
    </xf>
    <xf numFmtId="0" fontId="126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28" xfId="0" applyFont="1" applyBorder="1" applyAlignment="1" applyProtection="1">
      <alignment horizontal="center"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65" fontId="73" fillId="0" borderId="0" xfId="340" quotePrefix="1" applyFont="1" applyBorder="1" applyAlignment="1"/>
    <xf numFmtId="0" fontId="73" fillId="0" borderId="0" xfId="0" applyFont="1" applyBorder="1" applyAlignment="1"/>
    <xf numFmtId="0" fontId="92" fillId="0" borderId="0" xfId="0" applyFont="1" applyBorder="1" applyAlignment="1"/>
    <xf numFmtId="0" fontId="92" fillId="0" borderId="0" xfId="0" applyFont="1" applyAlignment="1"/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140" fillId="0" borderId="11" xfId="340" quotePrefix="1" applyFont="1" applyFill="1" applyBorder="1" applyAlignment="1"/>
    <xf numFmtId="0" fontId="140" fillId="0" borderId="11" xfId="0" applyFont="1" applyFill="1" applyBorder="1" applyAlignment="1"/>
    <xf numFmtId="0" fontId="139" fillId="0" borderId="11" xfId="0" applyFont="1" applyFill="1" applyBorder="1" applyAlignment="1"/>
    <xf numFmtId="0" fontId="107" fillId="24" borderId="0" xfId="299" applyFont="1" applyFill="1" applyBorder="1" applyAlignment="1">
      <alignment horizontal="left" vertical="center" wrapText="1"/>
    </xf>
    <xf numFmtId="0" fontId="107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77" fillId="25" borderId="35" xfId="310" applyNumberFormat="1" applyFont="1" applyFill="1" applyBorder="1" applyAlignment="1" applyProtection="1">
      <alignment horizontal="center"/>
    </xf>
    <xf numFmtId="165" fontId="101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5" fontId="67" fillId="0" borderId="0" xfId="466" applyFont="1" applyAlignment="1">
      <alignment horizontal="left"/>
    </xf>
    <xf numFmtId="165" fontId="120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Border="1" applyAlignment="1">
      <alignment horizontal="center" vertical="center" wrapText="1"/>
    </xf>
    <xf numFmtId="165" fontId="67" fillId="0" borderId="20" xfId="341" applyFont="1" applyBorder="1" applyAlignment="1">
      <alignment horizontal="center" vertical="center" wrapText="1"/>
    </xf>
    <xf numFmtId="165" fontId="67" fillId="0" borderId="23" xfId="341" applyFont="1" applyBorder="1" applyAlignment="1">
      <alignment horizontal="center" vertical="center" wrapText="1"/>
    </xf>
    <xf numFmtId="3" fontId="148" fillId="0" borderId="0" xfId="452" applyNumberFormat="1" applyFont="1" applyAlignment="1">
      <alignment horizontal="right" vertical="top" wrapText="1"/>
    </xf>
    <xf numFmtId="0" fontId="148" fillId="24" borderId="0" xfId="452" applyFont="1" applyFill="1" applyBorder="1" applyAlignment="1">
      <alignment horizontal="center" vertical="center" wrapText="1"/>
    </xf>
    <xf numFmtId="3" fontId="148" fillId="0" borderId="29" xfId="452" applyNumberFormat="1" applyFont="1" applyBorder="1" applyAlignment="1">
      <alignment horizontal="right" vertical="top" wrapText="1"/>
    </xf>
    <xf numFmtId="0" fontId="148" fillId="0" borderId="15" xfId="452" applyFont="1" applyBorder="1" applyAlignment="1">
      <alignment horizontal="center" vertical="center" wrapText="1"/>
    </xf>
    <xf numFmtId="0" fontId="148" fillId="0" borderId="23" xfId="452" applyFont="1" applyBorder="1" applyAlignment="1">
      <alignment horizontal="center" vertical="center" wrapText="1"/>
    </xf>
    <xf numFmtId="3" fontId="148" fillId="0" borderId="15" xfId="452" applyNumberFormat="1" applyFont="1" applyBorder="1" applyAlignment="1">
      <alignment horizontal="center" vertical="center" wrapText="1"/>
    </xf>
    <xf numFmtId="3" fontId="148" fillId="0" borderId="23" xfId="452" applyNumberFormat="1" applyFont="1" applyBorder="1" applyAlignment="1">
      <alignment horizontal="center" vertical="center" wrapText="1"/>
    </xf>
    <xf numFmtId="0" fontId="153" fillId="0" borderId="0" xfId="1998" applyFont="1" applyFill="1" applyBorder="1" applyAlignment="1">
      <alignment horizontal="center"/>
    </xf>
    <xf numFmtId="0" fontId="153" fillId="0" borderId="0" xfId="1998" applyFont="1" applyFill="1" applyAlignment="1">
      <alignment horizontal="center"/>
    </xf>
    <xf numFmtId="0" fontId="154" fillId="0" borderId="0" xfId="1998" applyFont="1" applyFill="1" applyAlignment="1">
      <alignment horizontal="center"/>
    </xf>
    <xf numFmtId="167" fontId="156" fillId="0" borderId="0" xfId="1998" applyNumberFormat="1" applyFont="1" applyFill="1" applyBorder="1" applyAlignment="1">
      <alignment horizontal="center" vertical="center"/>
    </xf>
    <xf numFmtId="167" fontId="155" fillId="0" borderId="71" xfId="456" applyNumberFormat="1" applyFont="1" applyFill="1" applyBorder="1" applyAlignment="1">
      <alignment horizontal="center" vertical="center" wrapText="1"/>
    </xf>
    <xf numFmtId="167" fontId="155" fillId="0" borderId="74" xfId="456" applyNumberFormat="1" applyFont="1" applyFill="1" applyBorder="1" applyAlignment="1">
      <alignment horizontal="center" vertical="center" wrapText="1"/>
    </xf>
    <xf numFmtId="167" fontId="155" fillId="0" borderId="72" xfId="456" applyNumberFormat="1" applyFont="1" applyFill="1" applyBorder="1" applyAlignment="1">
      <alignment horizontal="center" vertical="center" wrapText="1"/>
    </xf>
    <xf numFmtId="167" fontId="155" fillId="0" borderId="42" xfId="456" applyNumberFormat="1" applyFont="1" applyFill="1" applyBorder="1" applyAlignment="1">
      <alignment horizontal="center" vertical="center" wrapText="1"/>
    </xf>
    <xf numFmtId="0" fontId="152" fillId="0" borderId="72" xfId="456" applyFont="1" applyFill="1" applyBorder="1" applyAlignment="1">
      <alignment horizontal="center"/>
    </xf>
    <xf numFmtId="4" fontId="155" fillId="0" borderId="72" xfId="456" applyNumberFormat="1" applyFont="1" applyFill="1" applyBorder="1" applyAlignment="1">
      <alignment horizontal="center" vertical="center"/>
    </xf>
    <xf numFmtId="4" fontId="152" fillId="0" borderId="72" xfId="456" applyNumberFormat="1" applyFont="1" applyFill="1" applyBorder="1" applyAlignment="1">
      <alignment horizontal="center" vertical="center"/>
    </xf>
    <xf numFmtId="41" fontId="155" fillId="0" borderId="72" xfId="456" applyNumberFormat="1" applyFont="1" applyFill="1" applyBorder="1" applyAlignment="1">
      <alignment horizontal="center" vertical="center"/>
    </xf>
    <xf numFmtId="41" fontId="152" fillId="0" borderId="72" xfId="456" applyNumberFormat="1" applyFont="1" applyFill="1" applyBorder="1" applyAlignment="1">
      <alignment horizontal="center" vertical="center"/>
    </xf>
    <xf numFmtId="43" fontId="155" fillId="0" borderId="72" xfId="456" applyNumberFormat="1" applyFont="1" applyFill="1" applyBorder="1" applyAlignment="1">
      <alignment horizontal="center" vertical="center"/>
    </xf>
    <xf numFmtId="43" fontId="155" fillId="0" borderId="73" xfId="456" applyNumberFormat="1" applyFont="1" applyFill="1" applyBorder="1" applyAlignment="1">
      <alignment horizontal="center" vertical="center"/>
    </xf>
    <xf numFmtId="167" fontId="151" fillId="0" borderId="71" xfId="1998" quotePrefix="1" applyNumberFormat="1" applyFont="1" applyFill="1" applyBorder="1" applyAlignment="1">
      <alignment horizontal="center" vertical="center" wrapText="1"/>
    </xf>
    <xf numFmtId="167" fontId="151" fillId="0" borderId="81" xfId="1998" quotePrefix="1" applyNumberFormat="1" applyFont="1" applyFill="1" applyBorder="1" applyAlignment="1">
      <alignment horizontal="center" vertical="center" wrapText="1"/>
    </xf>
    <xf numFmtId="167" fontId="151" fillId="0" borderId="72" xfId="1998" applyNumberFormat="1" applyFont="1" applyFill="1" applyBorder="1" applyAlignment="1">
      <alignment horizontal="center" vertical="center" wrapText="1"/>
    </xf>
    <xf numFmtId="167" fontId="151" fillId="0" borderId="82" xfId="1998" applyNumberFormat="1" applyFont="1" applyFill="1" applyBorder="1" applyAlignment="1">
      <alignment horizontal="center" vertical="center" wrapText="1"/>
    </xf>
    <xf numFmtId="0" fontId="151" fillId="0" borderId="72" xfId="1998" applyFont="1" applyFill="1" applyBorder="1" applyAlignment="1">
      <alignment horizontal="left" vertical="center" wrapText="1"/>
    </xf>
    <xf numFmtId="0" fontId="151" fillId="0" borderId="82" xfId="1998" applyFont="1" applyFill="1" applyBorder="1" applyAlignment="1">
      <alignment horizontal="left" vertical="center" wrapText="1"/>
    </xf>
    <xf numFmtId="178" fontId="151" fillId="0" borderId="72" xfId="1998" applyNumberFormat="1" applyFont="1" applyFill="1" applyBorder="1" applyAlignment="1">
      <alignment horizontal="right" vertical="center"/>
    </xf>
    <xf numFmtId="178" fontId="151" fillId="0" borderId="82" xfId="1998" applyNumberFormat="1" applyFont="1" applyFill="1" applyBorder="1" applyAlignment="1">
      <alignment horizontal="right" vertical="center"/>
    </xf>
    <xf numFmtId="178" fontId="158" fillId="0" borderId="72" xfId="453" applyNumberFormat="1" applyFont="1" applyFill="1" applyBorder="1" applyAlignment="1">
      <alignment horizontal="right" vertical="center"/>
    </xf>
    <xf numFmtId="178" fontId="158" fillId="0" borderId="82" xfId="453" applyNumberFormat="1" applyFont="1" applyFill="1" applyBorder="1" applyAlignment="1">
      <alignment horizontal="right" vertical="center"/>
    </xf>
    <xf numFmtId="167" fontId="151" fillId="0" borderId="71" xfId="1998" quotePrefix="1" applyNumberFormat="1" applyFont="1" applyFill="1" applyBorder="1" applyAlignment="1">
      <alignment horizontal="center" vertical="center"/>
    </xf>
    <xf numFmtId="167" fontId="151" fillId="0" borderId="81" xfId="1998" quotePrefix="1" applyNumberFormat="1" applyFont="1" applyFill="1" applyBorder="1" applyAlignment="1">
      <alignment horizontal="center" vertical="center"/>
    </xf>
    <xf numFmtId="49" fontId="151" fillId="0" borderId="72" xfId="1998" quotePrefix="1" applyNumberFormat="1" applyFont="1" applyFill="1" applyBorder="1" applyAlignment="1">
      <alignment horizontal="center" vertical="center"/>
    </xf>
    <xf numFmtId="49" fontId="151" fillId="0" borderId="82" xfId="1998" quotePrefix="1" applyNumberFormat="1" applyFont="1" applyFill="1" applyBorder="1" applyAlignment="1">
      <alignment horizontal="center" vertical="center"/>
    </xf>
    <xf numFmtId="167" fontId="157" fillId="0" borderId="72" xfId="456" applyNumberFormat="1" applyFont="1" applyFill="1" applyBorder="1" applyAlignment="1">
      <alignment horizontal="center" vertical="center" wrapText="1"/>
    </xf>
    <xf numFmtId="167" fontId="157" fillId="0" borderId="82" xfId="456" applyNumberFormat="1" applyFont="1" applyFill="1" applyBorder="1" applyAlignment="1">
      <alignment horizontal="center" vertical="center" wrapText="1"/>
    </xf>
    <xf numFmtId="49" fontId="151" fillId="0" borderId="72" xfId="1998" applyNumberFormat="1" applyFont="1" applyFill="1" applyBorder="1" applyAlignment="1">
      <alignment horizontal="left" vertical="center"/>
    </xf>
    <xf numFmtId="49" fontId="151" fillId="0" borderId="82" xfId="1998" applyNumberFormat="1" applyFont="1" applyFill="1" applyBorder="1" applyAlignment="1">
      <alignment horizontal="left" vertical="center"/>
    </xf>
    <xf numFmtId="178" fontId="151" fillId="0" borderId="72" xfId="456" applyNumberFormat="1" applyFont="1" applyFill="1" applyBorder="1" applyAlignment="1">
      <alignment horizontal="right" vertical="center" wrapText="1"/>
    </xf>
    <xf numFmtId="178" fontId="151" fillId="0" borderId="82" xfId="456" applyNumberFormat="1" applyFont="1" applyFill="1" applyBorder="1" applyAlignment="1">
      <alignment horizontal="right" vertical="center" wrapText="1"/>
    </xf>
    <xf numFmtId="178" fontId="151" fillId="0" borderId="87" xfId="456" applyNumberFormat="1" applyFont="1" applyFill="1" applyBorder="1" applyAlignment="1">
      <alignment horizontal="right" vertical="center"/>
    </xf>
    <xf numFmtId="178" fontId="151" fillId="0" borderId="88" xfId="456" applyNumberFormat="1" applyFont="1" applyFill="1" applyBorder="1" applyAlignment="1">
      <alignment horizontal="right" vertical="center"/>
    </xf>
    <xf numFmtId="167" fontId="151" fillId="0" borderId="74" xfId="1998" quotePrefix="1" applyNumberFormat="1" applyFont="1" applyFill="1" applyBorder="1" applyAlignment="1">
      <alignment horizontal="center" vertical="center" wrapText="1"/>
    </xf>
    <xf numFmtId="167" fontId="151" fillId="0" borderId="42" xfId="1998" applyNumberFormat="1" applyFont="1" applyFill="1" applyBorder="1" applyAlignment="1">
      <alignment horizontal="center" vertical="center" wrapText="1"/>
    </xf>
    <xf numFmtId="0" fontId="151" fillId="0" borderId="42" xfId="1998" applyFont="1" applyFill="1" applyBorder="1" applyAlignment="1">
      <alignment horizontal="left" vertical="center" wrapText="1"/>
    </xf>
    <xf numFmtId="178" fontId="151" fillId="0" borderId="42" xfId="1998" applyNumberFormat="1" applyFont="1" applyFill="1" applyBorder="1" applyAlignment="1">
      <alignment horizontal="right" vertical="center"/>
    </xf>
    <xf numFmtId="178" fontId="158" fillId="0" borderId="42" xfId="453" applyNumberFormat="1" applyFont="1" applyFill="1" applyBorder="1" applyAlignment="1">
      <alignment horizontal="right" vertical="center"/>
    </xf>
    <xf numFmtId="178" fontId="151" fillId="0" borderId="72" xfId="456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78" fontId="151" fillId="0" borderId="82" xfId="456" applyNumberFormat="1" applyFont="1" applyFill="1" applyBorder="1" applyAlignment="1">
      <alignment horizontal="right" vertical="center"/>
    </xf>
    <xf numFmtId="167" fontId="151" fillId="0" borderId="90" xfId="1998" quotePrefix="1" applyNumberFormat="1" applyFont="1" applyFill="1" applyBorder="1" applyAlignment="1">
      <alignment horizontal="center" vertical="center" wrapText="1"/>
    </xf>
    <xf numFmtId="167" fontId="151" fillId="0" borderId="76" xfId="1998" quotePrefix="1" applyNumberFormat="1" applyFont="1" applyFill="1" applyBorder="1" applyAlignment="1">
      <alignment horizontal="center" vertical="center" wrapText="1"/>
    </xf>
    <xf numFmtId="167" fontId="151" fillId="0" borderId="23" xfId="1998" applyNumberFormat="1" applyFont="1" applyFill="1" applyBorder="1" applyAlignment="1">
      <alignment horizontal="center" vertical="center" wrapText="1"/>
    </xf>
    <xf numFmtId="167" fontId="151" fillId="0" borderId="15" xfId="1998" applyNumberFormat="1" applyFont="1" applyFill="1" applyBorder="1" applyAlignment="1">
      <alignment horizontal="center" vertical="center" wrapText="1"/>
    </xf>
    <xf numFmtId="0" fontId="151" fillId="0" borderId="23" xfId="1998" applyFont="1" applyFill="1" applyBorder="1" applyAlignment="1">
      <alignment horizontal="left" vertical="center" wrapText="1"/>
    </xf>
    <xf numFmtId="0" fontId="151" fillId="0" borderId="15" xfId="1998" applyFont="1" applyFill="1" applyBorder="1" applyAlignment="1">
      <alignment horizontal="left" vertical="center" wrapText="1"/>
    </xf>
    <xf numFmtId="178" fontId="151" fillId="0" borderId="23" xfId="1998" applyNumberFormat="1" applyFont="1" applyFill="1" applyBorder="1" applyAlignment="1">
      <alignment horizontal="right" vertical="center"/>
    </xf>
    <xf numFmtId="178" fontId="151" fillId="0" borderId="15" xfId="1998" applyNumberFormat="1" applyFont="1" applyFill="1" applyBorder="1" applyAlignment="1">
      <alignment horizontal="right" vertical="center"/>
    </xf>
    <xf numFmtId="178" fontId="158" fillId="0" borderId="23" xfId="453" applyNumberFormat="1" applyFont="1" applyFill="1" applyBorder="1" applyAlignment="1">
      <alignment horizontal="right" vertical="center"/>
    </xf>
    <xf numFmtId="178" fontId="158" fillId="0" borderId="15" xfId="453" applyNumberFormat="1" applyFont="1" applyFill="1" applyBorder="1" applyAlignment="1">
      <alignment horizontal="right" vertical="center"/>
    </xf>
    <xf numFmtId="178" fontId="151" fillId="0" borderId="87" xfId="1998" applyNumberFormat="1" applyFont="1" applyFill="1" applyBorder="1" applyAlignment="1">
      <alignment horizontal="right" vertical="center"/>
    </xf>
    <xf numFmtId="178" fontId="151" fillId="0" borderId="20" xfId="1998" applyNumberFormat="1" applyFont="1" applyFill="1" applyBorder="1" applyAlignment="1">
      <alignment horizontal="right" vertical="center"/>
    </xf>
    <xf numFmtId="178" fontId="151" fillId="0" borderId="20" xfId="456" applyNumberFormat="1" applyFont="1" applyFill="1" applyBorder="1" applyAlignment="1">
      <alignment horizontal="right" vertical="center"/>
    </xf>
    <xf numFmtId="178" fontId="151" fillId="0" borderId="23" xfId="456" applyNumberFormat="1" applyFont="1" applyFill="1" applyBorder="1" applyAlignment="1">
      <alignment horizontal="right" vertical="center"/>
    </xf>
    <xf numFmtId="178" fontId="151" fillId="0" borderId="88" xfId="1998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167" fontId="151" fillId="0" borderId="71" xfId="1998" quotePrefix="1" applyNumberFormat="1" applyFont="1" applyFill="1" applyBorder="1" applyAlignment="1">
      <alignment horizontal="center" vertical="top" wrapText="1"/>
    </xf>
    <xf numFmtId="167" fontId="151" fillId="0" borderId="74" xfId="1998" quotePrefix="1" applyNumberFormat="1" applyFont="1" applyFill="1" applyBorder="1" applyAlignment="1">
      <alignment horizontal="center" vertical="top" wrapText="1"/>
    </xf>
    <xf numFmtId="167" fontId="151" fillId="0" borderId="81" xfId="1998" quotePrefix="1" applyNumberFormat="1" applyFont="1" applyFill="1" applyBorder="1" applyAlignment="1">
      <alignment horizontal="center" vertical="top" wrapText="1"/>
    </xf>
    <xf numFmtId="167" fontId="151" fillId="0" borderId="42" xfId="1998" applyNumberFormat="1" applyFont="1" applyFill="1" applyBorder="1" applyAlignment="1">
      <alignment horizontal="center" vertical="top" wrapText="1"/>
    </xf>
    <xf numFmtId="167" fontId="151" fillId="0" borderId="82" xfId="1998" applyNumberFormat="1" applyFont="1" applyFill="1" applyBorder="1" applyAlignment="1">
      <alignment horizontal="center" vertical="top" wrapText="1"/>
    </xf>
    <xf numFmtId="0" fontId="151" fillId="0" borderId="42" xfId="1998" applyFont="1" applyFill="1" applyBorder="1" applyAlignment="1">
      <alignment horizontal="left" vertical="top" wrapText="1"/>
    </xf>
    <xf numFmtId="0" fontId="151" fillId="0" borderId="82" xfId="1998" applyFont="1" applyFill="1" applyBorder="1" applyAlignment="1">
      <alignment horizontal="left" vertical="top" wrapText="1"/>
    </xf>
    <xf numFmtId="167" fontId="151" fillId="0" borderId="74" xfId="1998" quotePrefix="1" applyNumberFormat="1" applyFont="1" applyFill="1" applyBorder="1" applyAlignment="1">
      <alignment horizontal="center" vertical="center"/>
    </xf>
    <xf numFmtId="167" fontId="151" fillId="0" borderId="76" xfId="1998" quotePrefix="1" applyNumberFormat="1" applyFont="1" applyFill="1" applyBorder="1" applyAlignment="1">
      <alignment horizontal="center" vertical="center"/>
    </xf>
    <xf numFmtId="167" fontId="151" fillId="0" borderId="72" xfId="1998" quotePrefix="1" applyNumberFormat="1" applyFont="1" applyFill="1" applyBorder="1" applyAlignment="1">
      <alignment horizontal="center" vertical="center"/>
    </xf>
    <xf numFmtId="167" fontId="151" fillId="0" borderId="42" xfId="1998" quotePrefix="1" applyNumberFormat="1" applyFont="1" applyFill="1" applyBorder="1" applyAlignment="1">
      <alignment horizontal="center" vertical="center"/>
    </xf>
    <xf numFmtId="167" fontId="151" fillId="0" borderId="72" xfId="1998" applyNumberFormat="1" applyFont="1" applyFill="1" applyBorder="1" applyAlignment="1">
      <alignment horizontal="left" vertical="center"/>
    </xf>
    <xf numFmtId="167" fontId="151" fillId="0" borderId="42" xfId="1998" applyNumberFormat="1" applyFont="1" applyFill="1" applyBorder="1" applyAlignment="1">
      <alignment horizontal="left" vertical="center"/>
    </xf>
    <xf numFmtId="167" fontId="151" fillId="0" borderId="15" xfId="1998" quotePrefix="1" applyNumberFormat="1" applyFont="1" applyFill="1" applyBorder="1" applyAlignment="1">
      <alignment horizontal="center" vertical="center"/>
    </xf>
    <xf numFmtId="167" fontId="151" fillId="0" borderId="15" xfId="1998" applyNumberFormat="1" applyFont="1" applyFill="1" applyBorder="1" applyAlignment="1">
      <alignment horizontal="left" vertical="center"/>
    </xf>
    <xf numFmtId="188" fontId="151" fillId="0" borderId="72" xfId="456" applyNumberFormat="1" applyFont="1" applyFill="1" applyBorder="1" applyAlignment="1">
      <alignment horizontal="right" vertical="center"/>
    </xf>
    <xf numFmtId="188" fontId="151" fillId="0" borderId="42" xfId="456" applyNumberFormat="1" applyFont="1" applyFill="1" applyBorder="1" applyAlignment="1">
      <alignment horizontal="right" vertical="center"/>
    </xf>
    <xf numFmtId="188" fontId="151" fillId="0" borderId="82" xfId="456" applyNumberFormat="1" applyFont="1" applyFill="1" applyBorder="1" applyAlignment="1">
      <alignment horizontal="right" vertical="center"/>
    </xf>
    <xf numFmtId="0" fontId="151" fillId="0" borderId="15" xfId="1998" quotePrefix="1" applyFont="1" applyFill="1" applyBorder="1" applyAlignment="1">
      <alignment horizontal="center" vertical="center"/>
    </xf>
    <xf numFmtId="0" fontId="151" fillId="0" borderId="20" xfId="1998" quotePrefix="1" applyFont="1" applyFill="1" applyBorder="1" applyAlignment="1">
      <alignment horizontal="center" vertical="center"/>
    </xf>
    <xf numFmtId="0" fontId="151" fillId="0" borderId="23" xfId="1998" quotePrefix="1" applyFont="1" applyFill="1" applyBorder="1" applyAlignment="1">
      <alignment horizontal="center" vertical="center"/>
    </xf>
    <xf numFmtId="0" fontId="151" fillId="0" borderId="20" xfId="1998" applyFont="1" applyFill="1" applyBorder="1" applyAlignment="1">
      <alignment horizontal="left" vertical="center" wrapText="1"/>
    </xf>
    <xf numFmtId="49" fontId="151" fillId="0" borderId="42" xfId="1998" quotePrefix="1" applyNumberFormat="1" applyFont="1" applyFill="1" applyBorder="1" applyAlignment="1">
      <alignment horizontal="center" vertical="center"/>
    </xf>
    <xf numFmtId="49" fontId="151" fillId="0" borderId="42" xfId="1998" applyNumberFormat="1" applyFont="1" applyFill="1" applyBorder="1" applyAlignment="1">
      <alignment horizontal="left" vertical="center" wrapText="1"/>
    </xf>
    <xf numFmtId="49" fontId="151" fillId="0" borderId="82" xfId="1998" applyNumberFormat="1" applyFont="1" applyFill="1" applyBorder="1" applyAlignment="1">
      <alignment horizontal="left" vertical="center" wrapText="1"/>
    </xf>
    <xf numFmtId="167" fontId="151" fillId="0" borderId="90" xfId="1998" quotePrefix="1" applyNumberFormat="1" applyFont="1" applyFill="1" applyBorder="1" applyAlignment="1">
      <alignment horizontal="center" vertical="center"/>
    </xf>
    <xf numFmtId="188" fontId="151" fillId="0" borderId="23" xfId="456" applyNumberFormat="1" applyFont="1" applyFill="1" applyBorder="1" applyAlignment="1">
      <alignment horizontal="right" vertical="center"/>
    </xf>
    <xf numFmtId="0" fontId="151" fillId="0" borderId="71" xfId="1998" applyFont="1" applyFill="1" applyBorder="1" applyAlignment="1">
      <alignment horizontal="center" vertical="center"/>
    </xf>
    <xf numFmtId="0" fontId="151" fillId="0" borderId="74" xfId="1998" applyFont="1" applyFill="1" applyBorder="1" applyAlignment="1">
      <alignment horizontal="center" vertical="center"/>
    </xf>
    <xf numFmtId="0" fontId="151" fillId="0" borderId="81" xfId="1998" applyFont="1" applyFill="1" applyBorder="1" applyAlignment="1">
      <alignment horizontal="center" vertical="center"/>
    </xf>
    <xf numFmtId="49" fontId="151" fillId="0" borderId="42" xfId="1998" applyNumberFormat="1" applyFont="1" applyFill="1" applyBorder="1" applyAlignment="1">
      <alignment horizontal="left" vertical="center"/>
    </xf>
    <xf numFmtId="0" fontId="151" fillId="0" borderId="42" xfId="1998" quotePrefix="1" applyFont="1" applyFill="1" applyBorder="1" applyAlignment="1">
      <alignment horizontal="center" vertical="center"/>
    </xf>
    <xf numFmtId="0" fontId="151" fillId="0" borderId="90" xfId="1998" applyFont="1" applyFill="1" applyBorder="1" applyAlignment="1">
      <alignment horizontal="center" vertical="center"/>
    </xf>
    <xf numFmtId="0" fontId="151" fillId="0" borderId="76" xfId="1998" applyFont="1" applyFill="1" applyBorder="1" applyAlignment="1">
      <alignment horizontal="center" vertical="center"/>
    </xf>
    <xf numFmtId="178" fontId="158" fillId="0" borderId="20" xfId="453" applyNumberFormat="1" applyFont="1" applyFill="1" applyBorder="1" applyAlignment="1">
      <alignment horizontal="right" vertical="center"/>
    </xf>
    <xf numFmtId="178" fontId="158" fillId="0" borderId="88" xfId="453" applyNumberFormat="1" applyFont="1" applyFill="1" applyBorder="1" applyAlignment="1">
      <alignment horizontal="right" vertical="center"/>
    </xf>
    <xf numFmtId="49" fontId="151" fillId="0" borderId="15" xfId="1998" quotePrefix="1" applyNumberFormat="1" applyFont="1" applyFill="1" applyBorder="1" applyAlignment="1">
      <alignment horizontal="center" vertical="center"/>
    </xf>
    <xf numFmtId="49" fontId="151" fillId="0" borderId="15" xfId="1998" applyNumberFormat="1" applyFont="1" applyFill="1" applyBorder="1" applyAlignment="1">
      <alignment horizontal="left" vertical="center" wrapText="1"/>
    </xf>
    <xf numFmtId="49" fontId="151" fillId="0" borderId="71" xfId="1998" quotePrefix="1" applyNumberFormat="1" applyFont="1" applyFill="1" applyBorder="1" applyAlignment="1">
      <alignment horizontal="center" vertical="center"/>
    </xf>
    <xf numFmtId="49" fontId="151" fillId="0" borderId="74" xfId="1998" quotePrefix="1" applyNumberFormat="1" applyFont="1" applyFill="1" applyBorder="1" applyAlignment="1">
      <alignment horizontal="center" vertical="center"/>
    </xf>
    <xf numFmtId="49" fontId="151" fillId="0" borderId="81" xfId="1998" quotePrefix="1" applyNumberFormat="1" applyFont="1" applyFill="1" applyBorder="1" applyAlignment="1">
      <alignment horizontal="center" vertical="center"/>
    </xf>
    <xf numFmtId="49" fontId="151" fillId="0" borderId="72" xfId="1998" applyNumberFormat="1" applyFont="1" applyFill="1" applyBorder="1" applyAlignment="1">
      <alignment horizontal="left" vertical="center" wrapText="1"/>
    </xf>
    <xf numFmtId="167" fontId="151" fillId="0" borderId="82" xfId="1998" quotePrefix="1" applyNumberFormat="1" applyFont="1" applyFill="1" applyBorder="1" applyAlignment="1">
      <alignment horizontal="center" vertical="center"/>
    </xf>
    <xf numFmtId="167" fontId="151" fillId="0" borderId="71" xfId="1998" applyNumberFormat="1" applyFont="1" applyFill="1" applyBorder="1" applyAlignment="1">
      <alignment horizontal="center" vertical="center"/>
    </xf>
    <xf numFmtId="167" fontId="151" fillId="0" borderId="81" xfId="1998" applyNumberFormat="1" applyFont="1" applyFill="1" applyBorder="1" applyAlignment="1">
      <alignment horizontal="center" vertical="center"/>
    </xf>
    <xf numFmtId="0" fontId="151" fillId="0" borderId="72" xfId="1998" quotePrefix="1" applyFont="1" applyFill="1" applyBorder="1" applyAlignment="1">
      <alignment horizontal="center" vertical="center"/>
    </xf>
    <xf numFmtId="0" fontId="151" fillId="0" borderId="82" xfId="1998" quotePrefix="1" applyFont="1" applyFill="1" applyBorder="1" applyAlignment="1">
      <alignment horizontal="center" vertical="center"/>
    </xf>
    <xf numFmtId="0" fontId="151" fillId="0" borderId="72" xfId="1998" applyFont="1" applyFill="1" applyBorder="1" applyAlignment="1">
      <alignment vertical="center" wrapText="1"/>
    </xf>
    <xf numFmtId="0" fontId="151" fillId="0" borderId="82" xfId="1998" applyFont="1" applyFill="1" applyBorder="1" applyAlignment="1">
      <alignment vertical="center" wrapText="1"/>
    </xf>
    <xf numFmtId="167" fontId="151" fillId="0" borderId="74" xfId="1998" applyNumberFormat="1" applyFont="1" applyFill="1" applyBorder="1" applyAlignment="1">
      <alignment horizontal="center" vertical="center"/>
    </xf>
    <xf numFmtId="167" fontId="151" fillId="0" borderId="76" xfId="1998" applyNumberFormat="1" applyFont="1" applyFill="1" applyBorder="1" applyAlignment="1">
      <alignment horizontal="center" vertical="center"/>
    </xf>
    <xf numFmtId="49" fontId="151" fillId="0" borderId="15" xfId="1998" applyNumberFormat="1" applyFont="1" applyFill="1" applyBorder="1" applyAlignment="1">
      <alignment horizontal="left" vertical="center"/>
    </xf>
    <xf numFmtId="188" fontId="151" fillId="0" borderId="15" xfId="456" applyNumberFormat="1" applyFont="1" applyFill="1" applyBorder="1" applyAlignment="1">
      <alignment horizontal="right" vertical="center"/>
    </xf>
    <xf numFmtId="167" fontId="160" fillId="0" borderId="90" xfId="1998" quotePrefix="1" applyNumberFormat="1" applyFont="1" applyFill="1" applyBorder="1" applyAlignment="1">
      <alignment horizontal="center" vertical="center"/>
    </xf>
    <xf numFmtId="167" fontId="160" fillId="0" borderId="76" xfId="1998" quotePrefix="1" applyNumberFormat="1" applyFont="1" applyFill="1" applyBorder="1" applyAlignment="1">
      <alignment horizontal="center" vertical="center"/>
    </xf>
    <xf numFmtId="167" fontId="160" fillId="0" borderId="23" xfId="1998" quotePrefix="1" applyNumberFormat="1" applyFont="1" applyFill="1" applyBorder="1" applyAlignment="1">
      <alignment horizontal="center" vertical="center"/>
    </xf>
    <xf numFmtId="167" fontId="160" fillId="0" borderId="15" xfId="1998" quotePrefix="1" applyNumberFormat="1" applyFont="1" applyFill="1" applyBorder="1" applyAlignment="1">
      <alignment horizontal="center" vertical="center"/>
    </xf>
    <xf numFmtId="167" fontId="151" fillId="0" borderId="23" xfId="1998" applyNumberFormat="1" applyFont="1" applyFill="1" applyBorder="1" applyAlignment="1">
      <alignment horizontal="left" vertical="center"/>
    </xf>
    <xf numFmtId="178" fontId="160" fillId="0" borderId="23" xfId="1998" applyNumberFormat="1" applyFont="1" applyFill="1" applyBorder="1" applyAlignment="1">
      <alignment horizontal="right" vertical="center"/>
    </xf>
    <xf numFmtId="178" fontId="160" fillId="0" borderId="15" xfId="1998" applyNumberFormat="1" applyFont="1" applyFill="1" applyBorder="1" applyAlignment="1">
      <alignment horizontal="right" vertical="center"/>
    </xf>
    <xf numFmtId="41" fontId="158" fillId="0" borderId="23" xfId="453" applyNumberFormat="1" applyFont="1" applyFill="1" applyBorder="1" applyAlignment="1">
      <alignment horizontal="right" vertical="center"/>
    </xf>
    <xf numFmtId="41" fontId="158" fillId="0" borderId="15" xfId="453" applyNumberFormat="1" applyFont="1" applyFill="1" applyBorder="1" applyAlignment="1">
      <alignment horizontal="right" vertical="center"/>
    </xf>
    <xf numFmtId="49" fontId="151" fillId="0" borderId="23" xfId="1998" quotePrefix="1" applyNumberFormat="1" applyFont="1" applyFill="1" applyBorder="1" applyAlignment="1">
      <alignment horizontal="center" vertical="center"/>
    </xf>
    <xf numFmtId="49" fontId="151" fillId="0" borderId="23" xfId="1998" applyNumberFormat="1" applyFont="1" applyFill="1" applyBorder="1" applyAlignment="1">
      <alignment horizontal="left" vertical="center" wrapText="1"/>
    </xf>
    <xf numFmtId="167" fontId="151" fillId="0" borderId="84" xfId="1998" quotePrefix="1" applyNumberFormat="1" applyFont="1" applyFill="1" applyBorder="1" applyAlignment="1">
      <alignment horizontal="center" vertical="center"/>
    </xf>
    <xf numFmtId="167" fontId="151" fillId="0" borderId="92" xfId="1998" quotePrefix="1" applyNumberFormat="1" applyFont="1" applyFill="1" applyBorder="1" applyAlignment="1">
      <alignment horizontal="center" vertical="center"/>
    </xf>
    <xf numFmtId="167" fontId="151" fillId="0" borderId="93" xfId="1998" quotePrefix="1" applyNumberFormat="1" applyFont="1" applyFill="1" applyBorder="1" applyAlignment="1">
      <alignment horizontal="center" vertical="center"/>
    </xf>
    <xf numFmtId="49" fontId="151" fillId="0" borderId="87" xfId="1998" quotePrefix="1" applyNumberFormat="1" applyFont="1" applyFill="1" applyBorder="1" applyAlignment="1">
      <alignment horizontal="center" vertical="center"/>
    </xf>
    <xf numFmtId="49" fontId="151" fillId="0" borderId="87" xfId="1998" applyNumberFormat="1" applyFont="1" applyFill="1" applyBorder="1" applyAlignment="1">
      <alignment horizontal="left" vertical="center" wrapText="1"/>
    </xf>
    <xf numFmtId="0" fontId="159" fillId="0" borderId="0" xfId="452" applyFont="1" applyFill="1" applyBorder="1" applyAlignment="1">
      <alignment horizontal="center"/>
    </xf>
    <xf numFmtId="0" fontId="56" fillId="0" borderId="42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0" fontId="111" fillId="0" borderId="15" xfId="452" applyFont="1" applyFill="1" applyBorder="1" applyAlignment="1">
      <alignment horizontal="center" vertical="center" wrapText="1"/>
    </xf>
    <xf numFmtId="0" fontId="111" fillId="0" borderId="20" xfId="452" applyFont="1" applyFill="1" applyBorder="1" applyAlignment="1">
      <alignment horizontal="center" vertical="center" wrapText="1"/>
    </xf>
    <xf numFmtId="0" fontId="111" fillId="0" borderId="23" xfId="452" applyFont="1" applyFill="1" applyBorder="1" applyAlignment="1">
      <alignment horizontal="center" vertical="center" wrapText="1"/>
    </xf>
    <xf numFmtId="0" fontId="56" fillId="0" borderId="14" xfId="452" applyFont="1" applyFill="1" applyBorder="1" applyAlignment="1">
      <alignment horizontal="center" vertical="center"/>
    </xf>
    <xf numFmtId="0" fontId="56" fillId="0" borderId="35" xfId="452" applyFont="1" applyFill="1" applyBorder="1" applyAlignment="1">
      <alignment horizontal="center" vertical="center"/>
    </xf>
    <xf numFmtId="0" fontId="56" fillId="0" borderId="37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84" fillId="0" borderId="15" xfId="452" applyFont="1" applyFill="1" applyBorder="1" applyAlignment="1">
      <alignment horizontal="center" vertical="center"/>
    </xf>
    <xf numFmtId="0" fontId="84" fillId="0" borderId="20" xfId="452" applyFont="1" applyFill="1" applyBorder="1" applyAlignment="1">
      <alignment horizontal="center" vertical="center"/>
    </xf>
    <xf numFmtId="0" fontId="84" fillId="0" borderId="23" xfId="452" applyFont="1" applyFill="1" applyBorder="1" applyAlignment="1">
      <alignment horizontal="center" vertical="center"/>
    </xf>
    <xf numFmtId="0" fontId="84" fillId="0" borderId="15" xfId="452" applyFont="1" applyFill="1" applyBorder="1" applyAlignment="1">
      <alignment horizontal="center" vertical="top" wrapText="1"/>
    </xf>
    <xf numFmtId="0" fontId="84" fillId="0" borderId="20" xfId="452" applyFont="1" applyFill="1" applyBorder="1" applyAlignment="1">
      <alignment horizontal="center" vertical="top"/>
    </xf>
    <xf numFmtId="0" fontId="84" fillId="0" borderId="23" xfId="452" applyFont="1" applyFill="1" applyBorder="1" applyAlignment="1">
      <alignment horizontal="center" vertical="top"/>
    </xf>
    <xf numFmtId="192" fontId="56" fillId="0" borderId="15" xfId="452" applyNumberFormat="1" applyFont="1" applyFill="1" applyBorder="1" applyAlignment="1">
      <alignment horizontal="center" vertical="center"/>
    </xf>
    <xf numFmtId="192" fontId="56" fillId="0" borderId="23" xfId="452" applyNumberFormat="1" applyFont="1" applyFill="1" applyBorder="1" applyAlignment="1">
      <alignment horizontal="center" vertical="center"/>
    </xf>
  </cellXfs>
  <cellStyles count="20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09"/>
    <cellStyle name="Normalny 16 2" xfId="500"/>
    <cellStyle name="Normalny 16 2 2" xfId="570"/>
    <cellStyle name="Normalny 16 2 2 2" xfId="928"/>
    <cellStyle name="Normalny 16 2 2 2 2" xfId="1646"/>
    <cellStyle name="Normalny 16 2 2 3" xfId="1108"/>
    <cellStyle name="Normalny 16 2 2 3 2" xfId="1826"/>
    <cellStyle name="Normalny 16 2 2 4" xfId="748"/>
    <cellStyle name="Normalny 16 2 2 4 2" xfId="1466"/>
    <cellStyle name="Normalny 16 2 2 5" xfId="1288"/>
    <cellStyle name="Normalny 16 2 3" xfId="639"/>
    <cellStyle name="Normalny 16 2 3 2" xfId="997"/>
    <cellStyle name="Normalny 16 2 3 2 2" xfId="1715"/>
    <cellStyle name="Normalny 16 2 3 3" xfId="1177"/>
    <cellStyle name="Normalny 16 2 3 3 2" xfId="1895"/>
    <cellStyle name="Normalny 16 2 3 4" xfId="817"/>
    <cellStyle name="Normalny 16 2 3 4 2" xfId="1535"/>
    <cellStyle name="Normalny 16 2 3 5" xfId="1357"/>
    <cellStyle name="Normalny 16 2 4" xfId="860"/>
    <cellStyle name="Normalny 16 2 4 2" xfId="1578"/>
    <cellStyle name="Normalny 16 2 5" xfId="1040"/>
    <cellStyle name="Normalny 16 2 5 2" xfId="1758"/>
    <cellStyle name="Normalny 16 2 6" xfId="680"/>
    <cellStyle name="Normalny 16 2 6 2" xfId="1398"/>
    <cellStyle name="Normalny 16 2 7" xfId="1220"/>
    <cellStyle name="Normalny 16 2 8" xfId="1940"/>
    <cellStyle name="Normalny 16 3" xfId="516"/>
    <cellStyle name="Normalny 16 3 2" xfId="584"/>
    <cellStyle name="Normalny 16 3 2 2" xfId="942"/>
    <cellStyle name="Normalny 16 3 2 2 2" xfId="1660"/>
    <cellStyle name="Normalny 16 3 2 3" xfId="1122"/>
    <cellStyle name="Normalny 16 3 2 3 2" xfId="1840"/>
    <cellStyle name="Normalny 16 3 2 4" xfId="762"/>
    <cellStyle name="Normalny 16 3 2 4 2" xfId="1480"/>
    <cellStyle name="Normalny 16 3 2 5" xfId="1302"/>
    <cellStyle name="Normalny 16 3 3" xfId="874"/>
    <cellStyle name="Normalny 16 3 3 2" xfId="1592"/>
    <cellStyle name="Normalny 16 3 4" xfId="1054"/>
    <cellStyle name="Normalny 16 3 4 2" xfId="1772"/>
    <cellStyle name="Normalny 16 3 5" xfId="694"/>
    <cellStyle name="Normalny 16 3 5 2" xfId="1412"/>
    <cellStyle name="Normalny 16 3 6" xfId="1234"/>
    <cellStyle name="Normalny 16 3 7" xfId="1954"/>
    <cellStyle name="Normalny 16 4" xfId="539"/>
    <cellStyle name="Normalny 16 4 2" xfId="897"/>
    <cellStyle name="Normalny 16 4 2 2" xfId="1615"/>
    <cellStyle name="Normalny 16 4 3" xfId="1077"/>
    <cellStyle name="Normalny 16 4 3 2" xfId="1795"/>
    <cellStyle name="Normalny 16 4 4" xfId="717"/>
    <cellStyle name="Normalny 16 4 4 2" xfId="1435"/>
    <cellStyle name="Normalny 16 4 5" xfId="1257"/>
    <cellStyle name="Normalny 16 4 6" xfId="1971"/>
    <cellStyle name="Normalny 16 5" xfId="608"/>
    <cellStyle name="Normalny 16 5 2" xfId="966"/>
    <cellStyle name="Normalny 16 5 2 2" xfId="1684"/>
    <cellStyle name="Normalny 16 5 3" xfId="1146"/>
    <cellStyle name="Normalny 16 5 3 2" xfId="1864"/>
    <cellStyle name="Normalny 16 5 4" xfId="786"/>
    <cellStyle name="Normalny 16 5 4 2" xfId="1504"/>
    <cellStyle name="Normalny 16 5 5" xfId="1326"/>
    <cellStyle name="Normalny 16 5 6" xfId="1975"/>
    <cellStyle name="Normalny 16 6" xfId="829"/>
    <cellStyle name="Normalny 16 6 2" xfId="1547"/>
    <cellStyle name="Normalny 16 7" xfId="1009"/>
    <cellStyle name="Normalny 16 7 2" xfId="1727"/>
    <cellStyle name="Normalny 16 8" xfId="649"/>
    <cellStyle name="Normalny 16 8 2" xfId="1367"/>
    <cellStyle name="Normalny 16 9" xfId="1189"/>
    <cellStyle name="Normalny 17" xfId="459"/>
    <cellStyle name="Normalny 17 10" xfId="1910"/>
    <cellStyle name="Normalny 17 2" xfId="502"/>
    <cellStyle name="Normalny 17 2 2" xfId="571"/>
    <cellStyle name="Normalny 17 2 2 2" xfId="929"/>
    <cellStyle name="Normalny 17 2 2 2 2" xfId="1647"/>
    <cellStyle name="Normalny 17 2 2 3" xfId="1109"/>
    <cellStyle name="Normalny 17 2 2 3 2" xfId="1827"/>
    <cellStyle name="Normalny 17 2 2 4" xfId="749"/>
    <cellStyle name="Normalny 17 2 2 4 2" xfId="1467"/>
    <cellStyle name="Normalny 17 2 2 5" xfId="1289"/>
    <cellStyle name="Normalny 17 2 3" xfId="640"/>
    <cellStyle name="Normalny 17 2 3 2" xfId="998"/>
    <cellStyle name="Normalny 17 2 3 2 2" xfId="1716"/>
    <cellStyle name="Normalny 17 2 3 3" xfId="1178"/>
    <cellStyle name="Normalny 17 2 3 3 2" xfId="1896"/>
    <cellStyle name="Normalny 17 2 3 4" xfId="818"/>
    <cellStyle name="Normalny 17 2 3 4 2" xfId="1536"/>
    <cellStyle name="Normalny 17 2 3 5" xfId="1358"/>
    <cellStyle name="Normalny 17 2 4" xfId="861"/>
    <cellStyle name="Normalny 17 2 4 2" xfId="1579"/>
    <cellStyle name="Normalny 17 2 5" xfId="1041"/>
    <cellStyle name="Normalny 17 2 5 2" xfId="1759"/>
    <cellStyle name="Normalny 17 2 6" xfId="681"/>
    <cellStyle name="Normalny 17 2 6 2" xfId="1399"/>
    <cellStyle name="Normalny 17 2 7" xfId="1221"/>
    <cellStyle name="Normalny 17 2 8" xfId="1941"/>
    <cellStyle name="Normalny 17 3" xfId="517"/>
    <cellStyle name="Normalny 17 3 2" xfId="585"/>
    <cellStyle name="Normalny 17 3 2 2" xfId="943"/>
    <cellStyle name="Normalny 17 3 2 2 2" xfId="1661"/>
    <cellStyle name="Normalny 17 3 2 3" xfId="1123"/>
    <cellStyle name="Normalny 17 3 2 3 2" xfId="1841"/>
    <cellStyle name="Normalny 17 3 2 4" xfId="763"/>
    <cellStyle name="Normalny 17 3 2 4 2" xfId="1481"/>
    <cellStyle name="Normalny 17 3 2 5" xfId="1303"/>
    <cellStyle name="Normalny 17 3 3" xfId="875"/>
    <cellStyle name="Normalny 17 3 3 2" xfId="1593"/>
    <cellStyle name="Normalny 17 3 4" xfId="1055"/>
    <cellStyle name="Normalny 17 3 4 2" xfId="1773"/>
    <cellStyle name="Normalny 17 3 5" xfId="695"/>
    <cellStyle name="Normalny 17 3 5 2" xfId="1413"/>
    <cellStyle name="Normalny 17 3 6" xfId="1235"/>
    <cellStyle name="Normalny 17 3 7" xfId="1955"/>
    <cellStyle name="Normalny 17 4" xfId="540"/>
    <cellStyle name="Normalny 17 4 2" xfId="898"/>
    <cellStyle name="Normalny 17 4 2 2" xfId="1616"/>
    <cellStyle name="Normalny 17 4 3" xfId="1078"/>
    <cellStyle name="Normalny 17 4 3 2" xfId="1796"/>
    <cellStyle name="Normalny 17 4 4" xfId="718"/>
    <cellStyle name="Normalny 17 4 4 2" xfId="1436"/>
    <cellStyle name="Normalny 17 4 5" xfId="1258"/>
    <cellStyle name="Normalny 17 4 6" xfId="1976"/>
    <cellStyle name="Normalny 17 5" xfId="609"/>
    <cellStyle name="Normalny 17 5 2" xfId="967"/>
    <cellStyle name="Normalny 17 5 2 2" xfId="1685"/>
    <cellStyle name="Normalny 17 5 3" xfId="1147"/>
    <cellStyle name="Normalny 17 5 3 2" xfId="1865"/>
    <cellStyle name="Normalny 17 5 4" xfId="787"/>
    <cellStyle name="Normalny 17 5 4 2" xfId="1505"/>
    <cellStyle name="Normalny 17 5 5" xfId="1327"/>
    <cellStyle name="Normalny 17 6" xfId="830"/>
    <cellStyle name="Normalny 17 6 2" xfId="1548"/>
    <cellStyle name="Normalny 17 7" xfId="1010"/>
    <cellStyle name="Normalny 17 7 2" xfId="1728"/>
    <cellStyle name="Normalny 17 8" xfId="650"/>
    <cellStyle name="Normalny 17 8 2" xfId="1368"/>
    <cellStyle name="Normalny 17 9" xfId="1190"/>
    <cellStyle name="Normalny 18" xfId="457"/>
    <cellStyle name="Normalny 18 2" xfId="501"/>
    <cellStyle name="Normalny 19" xfId="462"/>
    <cellStyle name="Normalny 19 10" xfId="1912"/>
    <cellStyle name="Normalny 19 2" xfId="504"/>
    <cellStyle name="Normalny 19 2 2" xfId="573"/>
    <cellStyle name="Normalny 19 2 2 2" xfId="931"/>
    <cellStyle name="Normalny 19 2 2 2 2" xfId="1649"/>
    <cellStyle name="Normalny 19 2 2 3" xfId="1111"/>
    <cellStyle name="Normalny 19 2 2 3 2" xfId="1829"/>
    <cellStyle name="Normalny 19 2 2 4" xfId="751"/>
    <cellStyle name="Normalny 19 2 2 4 2" xfId="1469"/>
    <cellStyle name="Normalny 19 2 2 5" xfId="1291"/>
    <cellStyle name="Normalny 19 2 3" xfId="642"/>
    <cellStyle name="Normalny 19 2 3 2" xfId="1000"/>
    <cellStyle name="Normalny 19 2 3 2 2" xfId="1718"/>
    <cellStyle name="Normalny 19 2 3 3" xfId="1180"/>
    <cellStyle name="Normalny 19 2 3 3 2" xfId="1898"/>
    <cellStyle name="Normalny 19 2 3 4" xfId="820"/>
    <cellStyle name="Normalny 19 2 3 4 2" xfId="1538"/>
    <cellStyle name="Normalny 19 2 3 5" xfId="1360"/>
    <cellStyle name="Normalny 19 2 4" xfId="863"/>
    <cellStyle name="Normalny 19 2 4 2" xfId="1581"/>
    <cellStyle name="Normalny 19 2 5" xfId="1043"/>
    <cellStyle name="Normalny 19 2 5 2" xfId="1761"/>
    <cellStyle name="Normalny 19 2 6" xfId="683"/>
    <cellStyle name="Normalny 19 2 6 2" xfId="1401"/>
    <cellStyle name="Normalny 19 2 7" xfId="1223"/>
    <cellStyle name="Normalny 19 2 8" xfId="1943"/>
    <cellStyle name="Normalny 19 3" xfId="519"/>
    <cellStyle name="Normalny 19 3 2" xfId="587"/>
    <cellStyle name="Normalny 19 3 2 2" xfId="945"/>
    <cellStyle name="Normalny 19 3 2 2 2" xfId="1663"/>
    <cellStyle name="Normalny 19 3 2 3" xfId="1125"/>
    <cellStyle name="Normalny 19 3 2 3 2" xfId="1843"/>
    <cellStyle name="Normalny 19 3 2 4" xfId="765"/>
    <cellStyle name="Normalny 19 3 2 4 2" xfId="1483"/>
    <cellStyle name="Normalny 19 3 2 5" xfId="1305"/>
    <cellStyle name="Normalny 19 3 3" xfId="877"/>
    <cellStyle name="Normalny 19 3 3 2" xfId="1595"/>
    <cellStyle name="Normalny 19 3 4" xfId="1057"/>
    <cellStyle name="Normalny 19 3 4 2" xfId="1775"/>
    <cellStyle name="Normalny 19 3 5" xfId="697"/>
    <cellStyle name="Normalny 19 3 5 2" xfId="1415"/>
    <cellStyle name="Normalny 19 3 6" xfId="1237"/>
    <cellStyle name="Normalny 19 3 7" xfId="1957"/>
    <cellStyle name="Normalny 19 4" xfId="542"/>
    <cellStyle name="Normalny 19 4 2" xfId="900"/>
    <cellStyle name="Normalny 19 4 2 2" xfId="1618"/>
    <cellStyle name="Normalny 19 4 3" xfId="1080"/>
    <cellStyle name="Normalny 19 4 3 2" xfId="1798"/>
    <cellStyle name="Normalny 19 4 4" xfId="720"/>
    <cellStyle name="Normalny 19 4 4 2" xfId="1438"/>
    <cellStyle name="Normalny 19 4 5" xfId="1260"/>
    <cellStyle name="Normalny 19 4 6" xfId="1978"/>
    <cellStyle name="Normalny 19 5" xfId="611"/>
    <cellStyle name="Normalny 19 5 2" xfId="969"/>
    <cellStyle name="Normalny 19 5 2 2" xfId="1687"/>
    <cellStyle name="Normalny 19 5 3" xfId="1149"/>
    <cellStyle name="Normalny 19 5 3 2" xfId="1867"/>
    <cellStyle name="Normalny 19 5 4" xfId="789"/>
    <cellStyle name="Normalny 19 5 4 2" xfId="1507"/>
    <cellStyle name="Normalny 19 5 5" xfId="1329"/>
    <cellStyle name="Normalny 19 6" xfId="832"/>
    <cellStyle name="Normalny 19 6 2" xfId="1550"/>
    <cellStyle name="Normalny 19 7" xfId="1012"/>
    <cellStyle name="Normalny 19 7 2" xfId="1730"/>
    <cellStyle name="Normalny 19 8" xfId="652"/>
    <cellStyle name="Normalny 19 8 2" xfId="1370"/>
    <cellStyle name="Normalny 19 9" xfId="119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3" xfId="1130"/>
    <cellStyle name="Normalny 22 2 2 3 2" xfId="1848"/>
    <cellStyle name="Normalny 22 2 2 4" xfId="770"/>
    <cellStyle name="Normalny 22 2 2 4 2" xfId="1488"/>
    <cellStyle name="Normalny 22 2 2 5" xfId="1310"/>
    <cellStyle name="Normalny 22 2 3" xfId="882"/>
    <cellStyle name="Normalny 22 2 3 2" xfId="1600"/>
    <cellStyle name="Normalny 22 2 4" xfId="1062"/>
    <cellStyle name="Normalny 22 2 4 2" xfId="1780"/>
    <cellStyle name="Normalny 22 2 5" xfId="702"/>
    <cellStyle name="Normalny 22 2 5 2" xfId="1420"/>
    <cellStyle name="Normalny 22 2 6" xfId="1242"/>
    <cellStyle name="Normalny 22 2 7" xfId="1962"/>
    <cellStyle name="Normalny 22 3" xfId="547"/>
    <cellStyle name="Normalny 22 3 2" xfId="905"/>
    <cellStyle name="Normalny 22 3 2 2" xfId="1623"/>
    <cellStyle name="Normalny 22 3 3" xfId="1085"/>
    <cellStyle name="Normalny 22 3 3 2" xfId="1803"/>
    <cellStyle name="Normalny 22 3 4" xfId="725"/>
    <cellStyle name="Normalny 22 3 4 2" xfId="1443"/>
    <cellStyle name="Normalny 22 3 5" xfId="1265"/>
    <cellStyle name="Normalny 22 3 6" xfId="1983"/>
    <cellStyle name="Normalny 22 4" xfId="616"/>
    <cellStyle name="Normalny 22 4 2" xfId="974"/>
    <cellStyle name="Normalny 22 4 2 2" xfId="1692"/>
    <cellStyle name="Normalny 22 4 3" xfId="1154"/>
    <cellStyle name="Normalny 22 4 3 2" xfId="1872"/>
    <cellStyle name="Normalny 22 4 4" xfId="794"/>
    <cellStyle name="Normalny 22 4 4 2" xfId="1512"/>
    <cellStyle name="Normalny 22 4 5" xfId="1334"/>
    <cellStyle name="Normalny 22 5" xfId="837"/>
    <cellStyle name="Normalny 22 5 2" xfId="1555"/>
    <cellStyle name="Normalny 22 6" xfId="1017"/>
    <cellStyle name="Normalny 22 6 2" xfId="1735"/>
    <cellStyle name="Normalny 22 7" xfId="657"/>
    <cellStyle name="Normalny 22 7 2" xfId="1375"/>
    <cellStyle name="Normalny 22 8" xfId="1197"/>
    <cellStyle name="Normalny 22 9" xfId="1917"/>
    <cellStyle name="Normalny 23" xfId="480"/>
    <cellStyle name="Normalny 23 2" xfId="556"/>
    <cellStyle name="Normalny 23 2 2" xfId="914"/>
    <cellStyle name="Normalny 23 2 2 2" xfId="1632"/>
    <cellStyle name="Normalny 23 2 3" xfId="1094"/>
    <cellStyle name="Normalny 23 2 3 2" xfId="1812"/>
    <cellStyle name="Normalny 23 2 4" xfId="734"/>
    <cellStyle name="Normalny 23 2 4 2" xfId="1452"/>
    <cellStyle name="Normalny 23 2 5" xfId="1274"/>
    <cellStyle name="Normalny 23 2 6" xfId="1992"/>
    <cellStyle name="Normalny 23 3" xfId="625"/>
    <cellStyle name="Normalny 23 3 2" xfId="983"/>
    <cellStyle name="Normalny 23 3 2 2" xfId="1701"/>
    <cellStyle name="Normalny 23 3 3" xfId="1163"/>
    <cellStyle name="Normalny 23 3 3 2" xfId="1881"/>
    <cellStyle name="Normalny 23 3 4" xfId="803"/>
    <cellStyle name="Normalny 23 3 4 2" xfId="1521"/>
    <cellStyle name="Normalny 23 3 5" xfId="1343"/>
    <cellStyle name="Normalny 23 4" xfId="846"/>
    <cellStyle name="Normalny 23 4 2" xfId="1564"/>
    <cellStyle name="Normalny 23 5" xfId="1026"/>
    <cellStyle name="Normalny 23 5 2" xfId="1744"/>
    <cellStyle name="Normalny 23 6" xfId="666"/>
    <cellStyle name="Normalny 23 6 2" xfId="1384"/>
    <cellStyle name="Normalny 23 7" xfId="1206"/>
    <cellStyle name="Normalny 23 8" xfId="1926"/>
    <cellStyle name="Normalny 24" xfId="489"/>
    <cellStyle name="Normalny 24 2" xfId="559"/>
    <cellStyle name="Normalny 24 2 2" xfId="917"/>
    <cellStyle name="Normalny 24 2 2 2" xfId="1635"/>
    <cellStyle name="Normalny 24 2 3" xfId="1097"/>
    <cellStyle name="Normalny 24 2 3 2" xfId="1815"/>
    <cellStyle name="Normalny 24 2 4" xfId="737"/>
    <cellStyle name="Normalny 24 2 4 2" xfId="1455"/>
    <cellStyle name="Normalny 24 2 5" xfId="1277"/>
    <cellStyle name="Normalny 24 2 6" xfId="1995"/>
    <cellStyle name="Normalny 24 3" xfId="628"/>
    <cellStyle name="Normalny 24 3 2" xfId="986"/>
    <cellStyle name="Normalny 24 3 2 2" xfId="1704"/>
    <cellStyle name="Normalny 24 3 3" xfId="1166"/>
    <cellStyle name="Normalny 24 3 3 2" xfId="1884"/>
    <cellStyle name="Normalny 24 3 4" xfId="806"/>
    <cellStyle name="Normalny 24 3 4 2" xfId="1524"/>
    <cellStyle name="Normalny 24 3 5" xfId="1346"/>
    <cellStyle name="Normalny 24 4" xfId="849"/>
    <cellStyle name="Normalny 24 4 2" xfId="1567"/>
    <cellStyle name="Normalny 24 5" xfId="1029"/>
    <cellStyle name="Normalny 24 5 2" xfId="1747"/>
    <cellStyle name="Normalny 24 6" xfId="669"/>
    <cellStyle name="Normalny 24 6 2" xfId="1387"/>
    <cellStyle name="Normalny 24 7" xfId="1209"/>
    <cellStyle name="Normalny 24 8" xfId="1929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3" xfId="1101"/>
    <cellStyle name="Normalny 25 2 2 3 2" xfId="1819"/>
    <cellStyle name="Normalny 25 2 2 4" xfId="741"/>
    <cellStyle name="Normalny 25 2 2 4 2" xfId="1459"/>
    <cellStyle name="Normalny 25 2 2 5" xfId="1281"/>
    <cellStyle name="Normalny 25 2 3" xfId="632"/>
    <cellStyle name="Normalny 25 2 3 2" xfId="990"/>
    <cellStyle name="Normalny 25 2 3 2 2" xfId="1708"/>
    <cellStyle name="Normalny 25 2 3 3" xfId="1170"/>
    <cellStyle name="Normalny 25 2 3 3 2" xfId="1888"/>
    <cellStyle name="Normalny 25 2 3 4" xfId="810"/>
    <cellStyle name="Normalny 25 2 3 4 2" xfId="1528"/>
    <cellStyle name="Normalny 25 2 3 5" xfId="1350"/>
    <cellStyle name="Normalny 25 2 4" xfId="853"/>
    <cellStyle name="Normalny 25 2 4 2" xfId="1571"/>
    <cellStyle name="Normalny 25 2 5" xfId="1033"/>
    <cellStyle name="Normalny 25 2 5 2" xfId="1751"/>
    <cellStyle name="Normalny 25 2 6" xfId="673"/>
    <cellStyle name="Normalny 25 2 6 2" xfId="1391"/>
    <cellStyle name="Normalny 25 2 7" xfId="1213"/>
    <cellStyle name="Normalny 25 2 8" xfId="1933"/>
    <cellStyle name="Normalny 25 3" xfId="562"/>
    <cellStyle name="Normalny 25 3 2" xfId="920"/>
    <cellStyle name="Normalny 25 3 2 2" xfId="1638"/>
    <cellStyle name="Normalny 25 3 3" xfId="1100"/>
    <cellStyle name="Normalny 25 3 3 2" xfId="1818"/>
    <cellStyle name="Normalny 25 3 4" xfId="740"/>
    <cellStyle name="Normalny 25 3 4 2" xfId="1458"/>
    <cellStyle name="Normalny 25 3 5" xfId="1280"/>
    <cellStyle name="Normalny 25 4" xfId="631"/>
    <cellStyle name="Normalny 25 4 2" xfId="989"/>
    <cellStyle name="Normalny 25 4 2 2" xfId="1707"/>
    <cellStyle name="Normalny 25 4 3" xfId="1169"/>
    <cellStyle name="Normalny 25 4 3 2" xfId="1887"/>
    <cellStyle name="Normalny 25 4 4" xfId="809"/>
    <cellStyle name="Normalny 25 4 4 2" xfId="1527"/>
    <cellStyle name="Normalny 25 4 5" xfId="1349"/>
    <cellStyle name="Normalny 25 5" xfId="852"/>
    <cellStyle name="Normalny 25 5 2" xfId="1570"/>
    <cellStyle name="Normalny 25 6" xfId="1032"/>
    <cellStyle name="Normalny 25 6 2" xfId="1750"/>
    <cellStyle name="Normalny 25 7" xfId="672"/>
    <cellStyle name="Normalny 25 7 2" xfId="1390"/>
    <cellStyle name="Normalny 25 8" xfId="1212"/>
    <cellStyle name="Normalny 25 9" xfId="1932"/>
    <cellStyle name="Normalny 26" xfId="494"/>
    <cellStyle name="Normalny 26 2" xfId="564"/>
    <cellStyle name="Normalny 26 2 2" xfId="922"/>
    <cellStyle name="Normalny 26 2 2 2" xfId="1640"/>
    <cellStyle name="Normalny 26 2 3" xfId="1102"/>
    <cellStyle name="Normalny 26 2 3 2" xfId="1820"/>
    <cellStyle name="Normalny 26 2 4" xfId="742"/>
    <cellStyle name="Normalny 26 2 4 2" xfId="1460"/>
    <cellStyle name="Normalny 26 2 5" xfId="1282"/>
    <cellStyle name="Normalny 26 3" xfId="633"/>
    <cellStyle name="Normalny 26 3 2" xfId="991"/>
    <cellStyle name="Normalny 26 3 2 2" xfId="1709"/>
    <cellStyle name="Normalny 26 3 3" xfId="1171"/>
    <cellStyle name="Normalny 26 3 3 2" xfId="1889"/>
    <cellStyle name="Normalny 26 3 4" xfId="811"/>
    <cellStyle name="Normalny 26 3 4 2" xfId="1529"/>
    <cellStyle name="Normalny 26 3 5" xfId="1351"/>
    <cellStyle name="Normalny 26 4" xfId="854"/>
    <cellStyle name="Normalny 26 4 2" xfId="1572"/>
    <cellStyle name="Normalny 26 5" xfId="1034"/>
    <cellStyle name="Normalny 26 5 2" xfId="1752"/>
    <cellStyle name="Normalny 26 6" xfId="674"/>
    <cellStyle name="Normalny 26 6 2" xfId="1392"/>
    <cellStyle name="Normalny 26 7" xfId="1214"/>
    <cellStyle name="Normalny 26 8" xfId="1934"/>
    <cellStyle name="Normalny 27" xfId="495"/>
    <cellStyle name="Normalny 27 2" xfId="565"/>
    <cellStyle name="Normalny 27 2 2" xfId="923"/>
    <cellStyle name="Normalny 27 2 2 2" xfId="1641"/>
    <cellStyle name="Normalny 27 2 3" xfId="1103"/>
    <cellStyle name="Normalny 27 2 3 2" xfId="1821"/>
    <cellStyle name="Normalny 27 2 4" xfId="743"/>
    <cellStyle name="Normalny 27 2 4 2" xfId="1461"/>
    <cellStyle name="Normalny 27 2 5" xfId="1283"/>
    <cellStyle name="Normalny 27 3" xfId="634"/>
    <cellStyle name="Normalny 27 3 2" xfId="992"/>
    <cellStyle name="Normalny 27 3 2 2" xfId="1710"/>
    <cellStyle name="Normalny 27 3 3" xfId="1172"/>
    <cellStyle name="Normalny 27 3 3 2" xfId="1890"/>
    <cellStyle name="Normalny 27 3 4" xfId="812"/>
    <cellStyle name="Normalny 27 3 4 2" xfId="1530"/>
    <cellStyle name="Normalny 27 3 5" xfId="1352"/>
    <cellStyle name="Normalny 27 4" xfId="855"/>
    <cellStyle name="Normalny 27 4 2" xfId="1573"/>
    <cellStyle name="Normalny 27 5" xfId="1035"/>
    <cellStyle name="Normalny 27 5 2" xfId="1753"/>
    <cellStyle name="Normalny 27 6" xfId="675"/>
    <cellStyle name="Normalny 27 6 2" xfId="1393"/>
    <cellStyle name="Normalny 27 7" xfId="1215"/>
    <cellStyle name="Normalny 27 8" xfId="1935"/>
    <cellStyle name="Normalny 28" xfId="496"/>
    <cellStyle name="Normalny 28 2" xfId="566"/>
    <cellStyle name="Normalny 28 2 2" xfId="924"/>
    <cellStyle name="Normalny 28 2 2 2" xfId="1642"/>
    <cellStyle name="Normalny 28 2 3" xfId="1104"/>
    <cellStyle name="Normalny 28 2 3 2" xfId="1822"/>
    <cellStyle name="Normalny 28 2 4" xfId="744"/>
    <cellStyle name="Normalny 28 2 4 2" xfId="1462"/>
    <cellStyle name="Normalny 28 2 5" xfId="1284"/>
    <cellStyle name="Normalny 28 3" xfId="635"/>
    <cellStyle name="Normalny 28 3 2" xfId="993"/>
    <cellStyle name="Normalny 28 3 2 2" xfId="1711"/>
    <cellStyle name="Normalny 28 3 3" xfId="1173"/>
    <cellStyle name="Normalny 28 3 3 2" xfId="1891"/>
    <cellStyle name="Normalny 28 3 4" xfId="813"/>
    <cellStyle name="Normalny 28 3 4 2" xfId="1531"/>
    <cellStyle name="Normalny 28 3 5" xfId="1353"/>
    <cellStyle name="Normalny 28 4" xfId="856"/>
    <cellStyle name="Normalny 28 4 2" xfId="1574"/>
    <cellStyle name="Normalny 28 5" xfId="1036"/>
    <cellStyle name="Normalny 28 5 2" xfId="1754"/>
    <cellStyle name="Normalny 28 6" xfId="676"/>
    <cellStyle name="Normalny 28 6 2" xfId="1394"/>
    <cellStyle name="Normalny 28 7" xfId="1216"/>
    <cellStyle name="Normalny 28 8" xfId="1936"/>
    <cellStyle name="Normalny 29" xfId="507"/>
    <cellStyle name="Normalny 29 2" xfId="576"/>
    <cellStyle name="Normalny 29 2 2" xfId="934"/>
    <cellStyle name="Normalny 29 2 2 2" xfId="1652"/>
    <cellStyle name="Normalny 29 2 3" xfId="1114"/>
    <cellStyle name="Normalny 29 2 3 2" xfId="1832"/>
    <cellStyle name="Normalny 29 2 4" xfId="754"/>
    <cellStyle name="Normalny 29 2 4 2" xfId="1472"/>
    <cellStyle name="Normalny 29 2 5" xfId="1294"/>
    <cellStyle name="Normalny 29 3" xfId="645"/>
    <cellStyle name="Normalny 29 3 2" xfId="1003"/>
    <cellStyle name="Normalny 29 3 2 2" xfId="1721"/>
    <cellStyle name="Normalny 29 3 3" xfId="1183"/>
    <cellStyle name="Normalny 29 3 3 2" xfId="1901"/>
    <cellStyle name="Normalny 29 3 4" xfId="823"/>
    <cellStyle name="Normalny 29 3 4 2" xfId="1541"/>
    <cellStyle name="Normalny 29 3 5" xfId="1363"/>
    <cellStyle name="Normalny 29 4" xfId="866"/>
    <cellStyle name="Normalny 29 4 2" xfId="1584"/>
    <cellStyle name="Normalny 29 5" xfId="1046"/>
    <cellStyle name="Normalny 29 5 2" xfId="1764"/>
    <cellStyle name="Normalny 29 6" xfId="686"/>
    <cellStyle name="Normalny 29 6 2" xfId="1404"/>
    <cellStyle name="Normalny 29 7" xfId="1226"/>
    <cellStyle name="Normalny 29 8" xfId="194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3" xfId="1128"/>
    <cellStyle name="Normalny 3 10 2 2 3 2" xfId="1846"/>
    <cellStyle name="Normalny 3 10 2 2 4" xfId="768"/>
    <cellStyle name="Normalny 3 10 2 2 4 2" xfId="1486"/>
    <cellStyle name="Normalny 3 10 2 2 5" xfId="1308"/>
    <cellStyle name="Normalny 3 10 2 3" xfId="880"/>
    <cellStyle name="Normalny 3 10 2 3 2" xfId="1598"/>
    <cellStyle name="Normalny 3 10 2 4" xfId="1060"/>
    <cellStyle name="Normalny 3 10 2 4 2" xfId="1778"/>
    <cellStyle name="Normalny 3 10 2 5" xfId="700"/>
    <cellStyle name="Normalny 3 10 2 5 2" xfId="1418"/>
    <cellStyle name="Normalny 3 10 2 6" xfId="1240"/>
    <cellStyle name="Normalny 3 10 2 7" xfId="1960"/>
    <cellStyle name="Normalny 3 10 3" xfId="545"/>
    <cellStyle name="Normalny 3 10 3 2" xfId="903"/>
    <cellStyle name="Normalny 3 10 3 2 2" xfId="1621"/>
    <cellStyle name="Normalny 3 10 3 3" xfId="1083"/>
    <cellStyle name="Normalny 3 10 3 3 2" xfId="1801"/>
    <cellStyle name="Normalny 3 10 3 4" xfId="723"/>
    <cellStyle name="Normalny 3 10 3 4 2" xfId="1441"/>
    <cellStyle name="Normalny 3 10 3 5" xfId="1263"/>
    <cellStyle name="Normalny 3 10 3 6" xfId="1981"/>
    <cellStyle name="Normalny 3 10 4" xfId="614"/>
    <cellStyle name="Normalny 3 10 4 2" xfId="972"/>
    <cellStyle name="Normalny 3 10 4 2 2" xfId="1690"/>
    <cellStyle name="Normalny 3 10 4 3" xfId="1152"/>
    <cellStyle name="Normalny 3 10 4 3 2" xfId="1870"/>
    <cellStyle name="Normalny 3 10 4 4" xfId="792"/>
    <cellStyle name="Normalny 3 10 4 4 2" xfId="1510"/>
    <cellStyle name="Normalny 3 10 4 5" xfId="1332"/>
    <cellStyle name="Normalny 3 10 5" xfId="835"/>
    <cellStyle name="Normalny 3 10 5 2" xfId="1553"/>
    <cellStyle name="Normalny 3 10 6" xfId="1015"/>
    <cellStyle name="Normalny 3 10 6 2" xfId="1733"/>
    <cellStyle name="Normalny 3 10 7" xfId="655"/>
    <cellStyle name="Normalny 3 10 7 2" xfId="1373"/>
    <cellStyle name="Normalny 3 10 8" xfId="1195"/>
    <cellStyle name="Normalny 3 10 9" xfId="1915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3" xfId="1131"/>
    <cellStyle name="Normalny 3 11 2 2 3 2" xfId="1849"/>
    <cellStyle name="Normalny 3 11 2 2 4" xfId="771"/>
    <cellStyle name="Normalny 3 11 2 2 4 2" xfId="1489"/>
    <cellStyle name="Normalny 3 11 2 2 5" xfId="1311"/>
    <cellStyle name="Normalny 3 11 2 3" xfId="883"/>
    <cellStyle name="Normalny 3 11 2 3 2" xfId="1601"/>
    <cellStyle name="Normalny 3 11 2 4" xfId="1063"/>
    <cellStyle name="Normalny 3 11 2 4 2" xfId="1781"/>
    <cellStyle name="Normalny 3 11 2 5" xfId="703"/>
    <cellStyle name="Normalny 3 11 2 5 2" xfId="1421"/>
    <cellStyle name="Normalny 3 11 2 6" xfId="1243"/>
    <cellStyle name="Normalny 3 11 2 7" xfId="1963"/>
    <cellStyle name="Normalny 3 11 3" xfId="548"/>
    <cellStyle name="Normalny 3 11 3 2" xfId="906"/>
    <cellStyle name="Normalny 3 11 3 2 2" xfId="1624"/>
    <cellStyle name="Normalny 3 11 3 3" xfId="1086"/>
    <cellStyle name="Normalny 3 11 3 3 2" xfId="1804"/>
    <cellStyle name="Normalny 3 11 3 4" xfId="726"/>
    <cellStyle name="Normalny 3 11 3 4 2" xfId="1444"/>
    <cellStyle name="Normalny 3 11 3 5" xfId="1266"/>
    <cellStyle name="Normalny 3 11 3 6" xfId="1984"/>
    <cellStyle name="Normalny 3 11 4" xfId="617"/>
    <cellStyle name="Normalny 3 11 4 2" xfId="975"/>
    <cellStyle name="Normalny 3 11 4 2 2" xfId="1693"/>
    <cellStyle name="Normalny 3 11 4 3" xfId="1155"/>
    <cellStyle name="Normalny 3 11 4 3 2" xfId="1873"/>
    <cellStyle name="Normalny 3 11 4 4" xfId="795"/>
    <cellStyle name="Normalny 3 11 4 4 2" xfId="1513"/>
    <cellStyle name="Normalny 3 11 4 5" xfId="1335"/>
    <cellStyle name="Normalny 3 11 5" xfId="838"/>
    <cellStyle name="Normalny 3 11 5 2" xfId="1556"/>
    <cellStyle name="Normalny 3 11 6" xfId="1018"/>
    <cellStyle name="Normalny 3 11 6 2" xfId="1736"/>
    <cellStyle name="Normalny 3 11 7" xfId="658"/>
    <cellStyle name="Normalny 3 11 7 2" xfId="1376"/>
    <cellStyle name="Normalny 3 11 8" xfId="1198"/>
    <cellStyle name="Normalny 3 11 9" xfId="1918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3" xfId="1133"/>
    <cellStyle name="Normalny 3 12 2 2 3 2" xfId="1851"/>
    <cellStyle name="Normalny 3 12 2 2 4" xfId="773"/>
    <cellStyle name="Normalny 3 12 2 2 4 2" xfId="1491"/>
    <cellStyle name="Normalny 3 12 2 2 5" xfId="1313"/>
    <cellStyle name="Normalny 3 12 2 3" xfId="885"/>
    <cellStyle name="Normalny 3 12 2 3 2" xfId="1603"/>
    <cellStyle name="Normalny 3 12 2 4" xfId="1065"/>
    <cellStyle name="Normalny 3 12 2 4 2" xfId="1783"/>
    <cellStyle name="Normalny 3 12 2 5" xfId="705"/>
    <cellStyle name="Normalny 3 12 2 5 2" xfId="1423"/>
    <cellStyle name="Normalny 3 12 2 6" xfId="1245"/>
    <cellStyle name="Normalny 3 12 2 7" xfId="1965"/>
    <cellStyle name="Normalny 3 12 3" xfId="550"/>
    <cellStyle name="Normalny 3 12 3 2" xfId="908"/>
    <cellStyle name="Normalny 3 12 3 2 2" xfId="1626"/>
    <cellStyle name="Normalny 3 12 3 3" xfId="1088"/>
    <cellStyle name="Normalny 3 12 3 3 2" xfId="1806"/>
    <cellStyle name="Normalny 3 12 3 4" xfId="728"/>
    <cellStyle name="Normalny 3 12 3 4 2" xfId="1446"/>
    <cellStyle name="Normalny 3 12 3 5" xfId="1268"/>
    <cellStyle name="Normalny 3 12 3 6" xfId="1986"/>
    <cellStyle name="Normalny 3 12 4" xfId="619"/>
    <cellStyle name="Normalny 3 12 4 2" xfId="977"/>
    <cellStyle name="Normalny 3 12 4 2 2" xfId="1695"/>
    <cellStyle name="Normalny 3 12 4 3" xfId="1157"/>
    <cellStyle name="Normalny 3 12 4 3 2" xfId="1875"/>
    <cellStyle name="Normalny 3 12 4 4" xfId="797"/>
    <cellStyle name="Normalny 3 12 4 4 2" xfId="1515"/>
    <cellStyle name="Normalny 3 12 4 5" xfId="1337"/>
    <cellStyle name="Normalny 3 12 5" xfId="840"/>
    <cellStyle name="Normalny 3 12 5 2" xfId="1558"/>
    <cellStyle name="Normalny 3 12 6" xfId="1020"/>
    <cellStyle name="Normalny 3 12 6 2" xfId="1738"/>
    <cellStyle name="Normalny 3 12 7" xfId="660"/>
    <cellStyle name="Normalny 3 12 7 2" xfId="1378"/>
    <cellStyle name="Normalny 3 12 8" xfId="1200"/>
    <cellStyle name="Normalny 3 12 9" xfId="1920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3" xfId="1135"/>
    <cellStyle name="Normalny 3 13 2 2 3 2" xfId="1853"/>
    <cellStyle name="Normalny 3 13 2 2 4" xfId="775"/>
    <cellStyle name="Normalny 3 13 2 2 4 2" xfId="1493"/>
    <cellStyle name="Normalny 3 13 2 2 5" xfId="1315"/>
    <cellStyle name="Normalny 3 13 2 3" xfId="887"/>
    <cellStyle name="Normalny 3 13 2 3 2" xfId="1605"/>
    <cellStyle name="Normalny 3 13 2 4" xfId="1067"/>
    <cellStyle name="Normalny 3 13 2 4 2" xfId="1785"/>
    <cellStyle name="Normalny 3 13 2 5" xfId="707"/>
    <cellStyle name="Normalny 3 13 2 5 2" xfId="1425"/>
    <cellStyle name="Normalny 3 13 2 6" xfId="1247"/>
    <cellStyle name="Normalny 3 13 2 7" xfId="1967"/>
    <cellStyle name="Normalny 3 13 3" xfId="552"/>
    <cellStyle name="Normalny 3 13 3 2" xfId="910"/>
    <cellStyle name="Normalny 3 13 3 2 2" xfId="1628"/>
    <cellStyle name="Normalny 3 13 3 3" xfId="1090"/>
    <cellStyle name="Normalny 3 13 3 3 2" xfId="1808"/>
    <cellStyle name="Normalny 3 13 3 4" xfId="730"/>
    <cellStyle name="Normalny 3 13 3 4 2" xfId="1448"/>
    <cellStyle name="Normalny 3 13 3 5" xfId="1270"/>
    <cellStyle name="Normalny 3 13 3 6" xfId="1988"/>
    <cellStyle name="Normalny 3 13 4" xfId="621"/>
    <cellStyle name="Normalny 3 13 4 2" xfId="979"/>
    <cellStyle name="Normalny 3 13 4 2 2" xfId="1697"/>
    <cellStyle name="Normalny 3 13 4 3" xfId="1159"/>
    <cellStyle name="Normalny 3 13 4 3 2" xfId="1877"/>
    <cellStyle name="Normalny 3 13 4 4" xfId="799"/>
    <cellStyle name="Normalny 3 13 4 4 2" xfId="1517"/>
    <cellStyle name="Normalny 3 13 4 5" xfId="1339"/>
    <cellStyle name="Normalny 3 13 5" xfId="842"/>
    <cellStyle name="Normalny 3 13 5 2" xfId="1560"/>
    <cellStyle name="Normalny 3 13 6" xfId="1022"/>
    <cellStyle name="Normalny 3 13 6 2" xfId="1740"/>
    <cellStyle name="Normalny 3 13 7" xfId="662"/>
    <cellStyle name="Normalny 3 13 7 2" xfId="1380"/>
    <cellStyle name="Normalny 3 13 8" xfId="1202"/>
    <cellStyle name="Normalny 3 13 9" xfId="1922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3" xfId="1137"/>
    <cellStyle name="Normalny 3 14 2 2 3 2" xfId="1855"/>
    <cellStyle name="Normalny 3 14 2 2 4" xfId="777"/>
    <cellStyle name="Normalny 3 14 2 2 4 2" xfId="1495"/>
    <cellStyle name="Normalny 3 14 2 2 5" xfId="1317"/>
    <cellStyle name="Normalny 3 14 2 3" xfId="889"/>
    <cellStyle name="Normalny 3 14 2 3 2" xfId="1607"/>
    <cellStyle name="Normalny 3 14 2 4" xfId="1069"/>
    <cellStyle name="Normalny 3 14 2 4 2" xfId="1787"/>
    <cellStyle name="Normalny 3 14 2 5" xfId="709"/>
    <cellStyle name="Normalny 3 14 2 5 2" xfId="1427"/>
    <cellStyle name="Normalny 3 14 2 6" xfId="1249"/>
    <cellStyle name="Normalny 3 14 2 7" xfId="1969"/>
    <cellStyle name="Normalny 3 14 3" xfId="554"/>
    <cellStyle name="Normalny 3 14 3 2" xfId="912"/>
    <cellStyle name="Normalny 3 14 3 2 2" xfId="1630"/>
    <cellStyle name="Normalny 3 14 3 3" xfId="1092"/>
    <cellStyle name="Normalny 3 14 3 3 2" xfId="1810"/>
    <cellStyle name="Normalny 3 14 3 4" xfId="732"/>
    <cellStyle name="Normalny 3 14 3 4 2" xfId="1450"/>
    <cellStyle name="Normalny 3 14 3 5" xfId="1272"/>
    <cellStyle name="Normalny 3 14 3 6" xfId="1990"/>
    <cellStyle name="Normalny 3 14 4" xfId="623"/>
    <cellStyle name="Normalny 3 14 4 2" xfId="981"/>
    <cellStyle name="Normalny 3 14 4 2 2" xfId="1699"/>
    <cellStyle name="Normalny 3 14 4 3" xfId="1161"/>
    <cellStyle name="Normalny 3 14 4 3 2" xfId="1879"/>
    <cellStyle name="Normalny 3 14 4 4" xfId="801"/>
    <cellStyle name="Normalny 3 14 4 4 2" xfId="1519"/>
    <cellStyle name="Normalny 3 14 4 5" xfId="1341"/>
    <cellStyle name="Normalny 3 14 5" xfId="844"/>
    <cellStyle name="Normalny 3 14 5 2" xfId="1562"/>
    <cellStyle name="Normalny 3 14 6" xfId="1024"/>
    <cellStyle name="Normalny 3 14 6 2" xfId="1742"/>
    <cellStyle name="Normalny 3 14 7" xfId="664"/>
    <cellStyle name="Normalny 3 14 7 2" xfId="1382"/>
    <cellStyle name="Normalny 3 14 8" xfId="1204"/>
    <cellStyle name="Normalny 3 14 9" xfId="1924"/>
    <cellStyle name="Normalny 3 15" xfId="481"/>
    <cellStyle name="Normalny 3 15 2" xfId="557"/>
    <cellStyle name="Normalny 3 15 2 2" xfId="915"/>
    <cellStyle name="Normalny 3 15 2 2 2" xfId="1633"/>
    <cellStyle name="Normalny 3 15 2 3" xfId="1095"/>
    <cellStyle name="Normalny 3 15 2 3 2" xfId="1813"/>
    <cellStyle name="Normalny 3 15 2 4" xfId="735"/>
    <cellStyle name="Normalny 3 15 2 4 2" xfId="1453"/>
    <cellStyle name="Normalny 3 15 2 5" xfId="1275"/>
    <cellStyle name="Normalny 3 15 2 6" xfId="1993"/>
    <cellStyle name="Normalny 3 15 3" xfId="626"/>
    <cellStyle name="Normalny 3 15 3 2" xfId="984"/>
    <cellStyle name="Normalny 3 15 3 2 2" xfId="1702"/>
    <cellStyle name="Normalny 3 15 3 3" xfId="1164"/>
    <cellStyle name="Normalny 3 15 3 3 2" xfId="1882"/>
    <cellStyle name="Normalny 3 15 3 4" xfId="804"/>
    <cellStyle name="Normalny 3 15 3 4 2" xfId="1522"/>
    <cellStyle name="Normalny 3 15 3 5" xfId="1344"/>
    <cellStyle name="Normalny 3 15 4" xfId="847"/>
    <cellStyle name="Normalny 3 15 4 2" xfId="1565"/>
    <cellStyle name="Normalny 3 15 5" xfId="1027"/>
    <cellStyle name="Normalny 3 15 5 2" xfId="1745"/>
    <cellStyle name="Normalny 3 15 6" xfId="667"/>
    <cellStyle name="Normalny 3 15 6 2" xfId="1385"/>
    <cellStyle name="Normalny 3 15 7" xfId="1207"/>
    <cellStyle name="Normalny 3 15 8" xfId="1927"/>
    <cellStyle name="Normalny 3 16" xfId="490"/>
    <cellStyle name="Normalny 3 16 2" xfId="560"/>
    <cellStyle name="Normalny 3 16 2 2" xfId="918"/>
    <cellStyle name="Normalny 3 16 2 2 2" xfId="1636"/>
    <cellStyle name="Normalny 3 16 2 3" xfId="1098"/>
    <cellStyle name="Normalny 3 16 2 3 2" xfId="1816"/>
    <cellStyle name="Normalny 3 16 2 4" xfId="738"/>
    <cellStyle name="Normalny 3 16 2 4 2" xfId="1456"/>
    <cellStyle name="Normalny 3 16 2 5" xfId="1278"/>
    <cellStyle name="Normalny 3 16 2 6" xfId="1996"/>
    <cellStyle name="Normalny 3 16 3" xfId="629"/>
    <cellStyle name="Normalny 3 16 3 2" xfId="987"/>
    <cellStyle name="Normalny 3 16 3 2 2" xfId="1705"/>
    <cellStyle name="Normalny 3 16 3 3" xfId="1167"/>
    <cellStyle name="Normalny 3 16 3 3 2" xfId="1885"/>
    <cellStyle name="Normalny 3 16 3 4" xfId="807"/>
    <cellStyle name="Normalny 3 16 3 4 2" xfId="1525"/>
    <cellStyle name="Normalny 3 16 3 5" xfId="1347"/>
    <cellStyle name="Normalny 3 16 4" xfId="850"/>
    <cellStyle name="Normalny 3 16 4 2" xfId="1568"/>
    <cellStyle name="Normalny 3 16 5" xfId="1030"/>
    <cellStyle name="Normalny 3 16 5 2" xfId="1748"/>
    <cellStyle name="Normalny 3 16 6" xfId="670"/>
    <cellStyle name="Normalny 3 16 6 2" xfId="1388"/>
    <cellStyle name="Normalny 3 16 7" xfId="1210"/>
    <cellStyle name="Normalny 3 16 8" xfId="193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3"/>
    <cellStyle name="Normalny 3 9 2" xfId="505"/>
    <cellStyle name="Normalny 3 9 2 2" xfId="574"/>
    <cellStyle name="Normalny 3 9 2 2 2" xfId="932"/>
    <cellStyle name="Normalny 3 9 2 2 2 2" xfId="1650"/>
    <cellStyle name="Normalny 3 9 2 2 3" xfId="1112"/>
    <cellStyle name="Normalny 3 9 2 2 3 2" xfId="1830"/>
    <cellStyle name="Normalny 3 9 2 2 4" xfId="752"/>
    <cellStyle name="Normalny 3 9 2 2 4 2" xfId="1470"/>
    <cellStyle name="Normalny 3 9 2 2 5" xfId="1292"/>
    <cellStyle name="Normalny 3 9 2 3" xfId="643"/>
    <cellStyle name="Normalny 3 9 2 3 2" xfId="1001"/>
    <cellStyle name="Normalny 3 9 2 3 2 2" xfId="1719"/>
    <cellStyle name="Normalny 3 9 2 3 3" xfId="1181"/>
    <cellStyle name="Normalny 3 9 2 3 3 2" xfId="1899"/>
    <cellStyle name="Normalny 3 9 2 3 4" xfId="821"/>
    <cellStyle name="Normalny 3 9 2 3 4 2" xfId="1539"/>
    <cellStyle name="Normalny 3 9 2 3 5" xfId="1361"/>
    <cellStyle name="Normalny 3 9 2 4" xfId="864"/>
    <cellStyle name="Normalny 3 9 2 4 2" xfId="1582"/>
    <cellStyle name="Normalny 3 9 2 5" xfId="1044"/>
    <cellStyle name="Normalny 3 9 2 5 2" xfId="1762"/>
    <cellStyle name="Normalny 3 9 2 6" xfId="684"/>
    <cellStyle name="Normalny 3 9 2 6 2" xfId="1402"/>
    <cellStyle name="Normalny 3 9 2 7" xfId="1224"/>
    <cellStyle name="Normalny 3 9 2 8" xfId="1944"/>
    <cellStyle name="Normalny 3 9 3" xfId="520"/>
    <cellStyle name="Normalny 3 9 3 2" xfId="588"/>
    <cellStyle name="Normalny 3 9 3 2 2" xfId="946"/>
    <cellStyle name="Normalny 3 9 3 2 2 2" xfId="1664"/>
    <cellStyle name="Normalny 3 9 3 2 3" xfId="1126"/>
    <cellStyle name="Normalny 3 9 3 2 3 2" xfId="1844"/>
    <cellStyle name="Normalny 3 9 3 2 4" xfId="766"/>
    <cellStyle name="Normalny 3 9 3 2 4 2" xfId="1484"/>
    <cellStyle name="Normalny 3 9 3 2 5" xfId="1306"/>
    <cellStyle name="Normalny 3 9 3 3" xfId="878"/>
    <cellStyle name="Normalny 3 9 3 3 2" xfId="1596"/>
    <cellStyle name="Normalny 3 9 3 4" xfId="1058"/>
    <cellStyle name="Normalny 3 9 3 4 2" xfId="1776"/>
    <cellStyle name="Normalny 3 9 3 5" xfId="698"/>
    <cellStyle name="Normalny 3 9 3 5 2" xfId="1416"/>
    <cellStyle name="Normalny 3 9 3 6" xfId="1238"/>
    <cellStyle name="Normalny 3 9 3 7" xfId="1958"/>
    <cellStyle name="Normalny 3 9 4" xfId="543"/>
    <cellStyle name="Normalny 3 9 4 2" xfId="901"/>
    <cellStyle name="Normalny 3 9 4 2 2" xfId="1619"/>
    <cellStyle name="Normalny 3 9 4 3" xfId="1081"/>
    <cellStyle name="Normalny 3 9 4 3 2" xfId="1799"/>
    <cellStyle name="Normalny 3 9 4 4" xfId="721"/>
    <cellStyle name="Normalny 3 9 4 4 2" xfId="1439"/>
    <cellStyle name="Normalny 3 9 4 5" xfId="1261"/>
    <cellStyle name="Normalny 3 9 4 6" xfId="1979"/>
    <cellStyle name="Normalny 3 9 5" xfId="612"/>
    <cellStyle name="Normalny 3 9 5 2" xfId="970"/>
    <cellStyle name="Normalny 3 9 5 2 2" xfId="1688"/>
    <cellStyle name="Normalny 3 9 5 3" xfId="1150"/>
    <cellStyle name="Normalny 3 9 5 3 2" xfId="1868"/>
    <cellStyle name="Normalny 3 9 5 4" xfId="790"/>
    <cellStyle name="Normalny 3 9 5 4 2" xfId="1508"/>
    <cellStyle name="Normalny 3 9 5 5" xfId="1330"/>
    <cellStyle name="Normalny 3 9 6" xfId="833"/>
    <cellStyle name="Normalny 3 9 6 2" xfId="1551"/>
    <cellStyle name="Normalny 3 9 7" xfId="1013"/>
    <cellStyle name="Normalny 3 9 7 2" xfId="1731"/>
    <cellStyle name="Normalny 3 9 8" xfId="653"/>
    <cellStyle name="Normalny 3 9 8 2" xfId="1371"/>
    <cellStyle name="Normalny 3 9 9" xfId="119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3" xfId="1116"/>
    <cellStyle name="Normalny 31 2 3 2" xfId="1834"/>
    <cellStyle name="Normalny 31 2 4" xfId="756"/>
    <cellStyle name="Normalny 31 2 4 2" xfId="1474"/>
    <cellStyle name="Normalny 31 2 5" xfId="1296"/>
    <cellStyle name="Normalny 31 3" xfId="868"/>
    <cellStyle name="Normalny 31 3 2" xfId="1586"/>
    <cellStyle name="Normalny 31 4" xfId="1048"/>
    <cellStyle name="Normalny 31 4 2" xfId="1766"/>
    <cellStyle name="Normalny 31 5" xfId="688"/>
    <cellStyle name="Normalny 31 5 2" xfId="1406"/>
    <cellStyle name="Normalny 31 6" xfId="1228"/>
    <cellStyle name="Normalny 31 7" xfId="1948"/>
    <cellStyle name="Normalny 32" xfId="512"/>
    <cellStyle name="Normalny 32 2" xfId="580"/>
    <cellStyle name="Normalny 32 2 2" xfId="938"/>
    <cellStyle name="Normalny 32 2 2 2" xfId="1656"/>
    <cellStyle name="Normalny 32 2 3" xfId="1118"/>
    <cellStyle name="Normalny 32 2 3 2" xfId="1836"/>
    <cellStyle name="Normalny 32 2 4" xfId="758"/>
    <cellStyle name="Normalny 32 2 4 2" xfId="1476"/>
    <cellStyle name="Normalny 32 2 5" xfId="1298"/>
    <cellStyle name="Normalny 32 3" xfId="870"/>
    <cellStyle name="Normalny 32 3 2" xfId="1588"/>
    <cellStyle name="Normalny 32 4" xfId="1050"/>
    <cellStyle name="Normalny 32 4 2" xfId="1768"/>
    <cellStyle name="Normalny 32 5" xfId="690"/>
    <cellStyle name="Normalny 32 5 2" xfId="1408"/>
    <cellStyle name="Normalny 32 6" xfId="1230"/>
    <cellStyle name="Normalny 32 7" xfId="1950"/>
    <cellStyle name="Normalny 33" xfId="533"/>
    <cellStyle name="Normalny 33 2" xfId="601"/>
    <cellStyle name="Normalny 33 2 2" xfId="959"/>
    <cellStyle name="Normalny 33 2 2 2" xfId="1677"/>
    <cellStyle name="Normalny 33 2 3" xfId="1139"/>
    <cellStyle name="Normalny 33 2 3 2" xfId="1857"/>
    <cellStyle name="Normalny 33 2 4" xfId="779"/>
    <cellStyle name="Normalny 33 2 4 2" xfId="1497"/>
    <cellStyle name="Normalny 33 2 5" xfId="1319"/>
    <cellStyle name="Normalny 33 3" xfId="891"/>
    <cellStyle name="Normalny 33 3 2" xfId="1609"/>
    <cellStyle name="Normalny 33 4" xfId="1071"/>
    <cellStyle name="Normalny 33 4 2" xfId="1789"/>
    <cellStyle name="Normalny 33 5" xfId="711"/>
    <cellStyle name="Normalny 33 5 2" xfId="1429"/>
    <cellStyle name="Normalny 33 6" xfId="1251"/>
    <cellStyle name="Normalny 34" xfId="534"/>
    <cellStyle name="Normalny 34 2" xfId="602"/>
    <cellStyle name="Normalny 34 2 2" xfId="960"/>
    <cellStyle name="Normalny 34 2 2 2" xfId="1678"/>
    <cellStyle name="Normalny 34 2 3" xfId="1140"/>
    <cellStyle name="Normalny 34 2 3 2" xfId="1858"/>
    <cellStyle name="Normalny 34 2 4" xfId="780"/>
    <cellStyle name="Normalny 34 2 4 2" xfId="1498"/>
    <cellStyle name="Normalny 34 2 5" xfId="1320"/>
    <cellStyle name="Normalny 34 3" xfId="892"/>
    <cellStyle name="Normalny 34 3 2" xfId="1610"/>
    <cellStyle name="Normalny 34 4" xfId="1072"/>
    <cellStyle name="Normalny 34 4 2" xfId="1790"/>
    <cellStyle name="Normalny 34 5" xfId="712"/>
    <cellStyle name="Normalny 34 5 2" xfId="1430"/>
    <cellStyle name="Normalny 34 6" xfId="1252"/>
    <cellStyle name="Normalny 35" xfId="535"/>
    <cellStyle name="Normalny 35 2" xfId="603"/>
    <cellStyle name="Normalny 35 2 2" xfId="961"/>
    <cellStyle name="Normalny 35 2 2 2" xfId="1679"/>
    <cellStyle name="Normalny 35 2 3" xfId="1141"/>
    <cellStyle name="Normalny 35 2 3 2" xfId="1859"/>
    <cellStyle name="Normalny 35 2 4" xfId="781"/>
    <cellStyle name="Normalny 35 2 4 2" xfId="1499"/>
    <cellStyle name="Normalny 35 2 5" xfId="1321"/>
    <cellStyle name="Normalny 35 3" xfId="893"/>
    <cellStyle name="Normalny 35 3 2" xfId="1611"/>
    <cellStyle name="Normalny 35 4" xfId="1073"/>
    <cellStyle name="Normalny 35 4 2" xfId="1791"/>
    <cellStyle name="Normalny 35 5" xfId="713"/>
    <cellStyle name="Normalny 35 5 2" xfId="1431"/>
    <cellStyle name="Normalny 35 6" xfId="1253"/>
    <cellStyle name="Normalny 36" xfId="536"/>
    <cellStyle name="Normalny 36 2" xfId="604"/>
    <cellStyle name="Normalny 36 2 2" xfId="962"/>
    <cellStyle name="Normalny 36 2 2 2" xfId="1680"/>
    <cellStyle name="Normalny 36 2 3" xfId="1142"/>
    <cellStyle name="Normalny 36 2 3 2" xfId="1860"/>
    <cellStyle name="Normalny 36 2 4" xfId="782"/>
    <cellStyle name="Normalny 36 2 4 2" xfId="1500"/>
    <cellStyle name="Normalny 36 2 5" xfId="1322"/>
    <cellStyle name="Normalny 36 3" xfId="894"/>
    <cellStyle name="Normalny 36 3 2" xfId="1612"/>
    <cellStyle name="Normalny 36 4" xfId="1074"/>
    <cellStyle name="Normalny 36 4 2" xfId="1792"/>
    <cellStyle name="Normalny 36 5" xfId="714"/>
    <cellStyle name="Normalny 36 5 2" xfId="1432"/>
    <cellStyle name="Normalny 36 6" xfId="1254"/>
    <cellStyle name="Normalny 37" xfId="605"/>
    <cellStyle name="Normalny 37 2" xfId="963"/>
    <cellStyle name="Normalny 37 2 2" xfId="1681"/>
    <cellStyle name="Normalny 37 3" xfId="1143"/>
    <cellStyle name="Normalny 37 3 2" xfId="1861"/>
    <cellStyle name="Normalny 37 4" xfId="783"/>
    <cellStyle name="Normalny 37 4 2" xfId="1501"/>
    <cellStyle name="Normalny 37 5" xfId="1323"/>
    <cellStyle name="Normalny 38" xfId="825"/>
    <cellStyle name="Normalny 38 2" xfId="1005"/>
    <cellStyle name="Normalny 38 2 2" xfId="1723"/>
    <cellStyle name="Normalny 38 3" xfId="1185"/>
    <cellStyle name="Normalny 38 3 2" xfId="1903"/>
    <cellStyle name="Normalny 38 4" xfId="1543"/>
    <cellStyle name="Normalny 39" xfId="190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9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kopia (2)" xfId="1999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3" xfId="1136"/>
    <cellStyle name="Procentowy 10 2 2 3 2" xfId="1854"/>
    <cellStyle name="Procentowy 10 2 2 4" xfId="776"/>
    <cellStyle name="Procentowy 10 2 2 4 2" xfId="1494"/>
    <cellStyle name="Procentowy 10 2 2 5" xfId="1316"/>
    <cellStyle name="Procentowy 10 2 3" xfId="888"/>
    <cellStyle name="Procentowy 10 2 3 2" xfId="1606"/>
    <cellStyle name="Procentowy 10 2 4" xfId="1068"/>
    <cellStyle name="Procentowy 10 2 4 2" xfId="1786"/>
    <cellStyle name="Procentowy 10 2 5" xfId="708"/>
    <cellStyle name="Procentowy 10 2 5 2" xfId="1426"/>
    <cellStyle name="Procentowy 10 2 6" xfId="1248"/>
    <cellStyle name="Procentowy 10 2 7" xfId="1968"/>
    <cellStyle name="Procentowy 10 3" xfId="553"/>
    <cellStyle name="Procentowy 10 3 2" xfId="911"/>
    <cellStyle name="Procentowy 10 3 2 2" xfId="1629"/>
    <cellStyle name="Procentowy 10 3 3" xfId="1091"/>
    <cellStyle name="Procentowy 10 3 3 2" xfId="1809"/>
    <cellStyle name="Procentowy 10 3 4" xfId="731"/>
    <cellStyle name="Procentowy 10 3 4 2" xfId="1449"/>
    <cellStyle name="Procentowy 10 3 5" xfId="1271"/>
    <cellStyle name="Procentowy 10 3 6" xfId="1972"/>
    <cellStyle name="Procentowy 10 4" xfId="622"/>
    <cellStyle name="Procentowy 10 4 2" xfId="980"/>
    <cellStyle name="Procentowy 10 4 2 2" xfId="1698"/>
    <cellStyle name="Procentowy 10 4 3" xfId="1160"/>
    <cellStyle name="Procentowy 10 4 3 2" xfId="1878"/>
    <cellStyle name="Procentowy 10 4 4" xfId="800"/>
    <cellStyle name="Procentowy 10 4 4 2" xfId="1518"/>
    <cellStyle name="Procentowy 10 4 5" xfId="1340"/>
    <cellStyle name="Procentowy 10 4 6" xfId="1989"/>
    <cellStyle name="Procentowy 10 5" xfId="843"/>
    <cellStyle name="Procentowy 10 5 2" xfId="1561"/>
    <cellStyle name="Procentowy 10 6" xfId="1023"/>
    <cellStyle name="Procentowy 10 6 2" xfId="1741"/>
    <cellStyle name="Procentowy 10 7" xfId="663"/>
    <cellStyle name="Procentowy 10 7 2" xfId="1381"/>
    <cellStyle name="Procentowy 10 8" xfId="1203"/>
    <cellStyle name="Procentowy 10 9" xfId="1923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3" xfId="1138"/>
    <cellStyle name="Procentowy 11 2 2 3 2" xfId="1856"/>
    <cellStyle name="Procentowy 11 2 2 4" xfId="778"/>
    <cellStyle name="Procentowy 11 2 2 4 2" xfId="1496"/>
    <cellStyle name="Procentowy 11 2 2 5" xfId="1318"/>
    <cellStyle name="Procentowy 11 2 3" xfId="890"/>
    <cellStyle name="Procentowy 11 2 3 2" xfId="1608"/>
    <cellStyle name="Procentowy 11 2 4" xfId="1070"/>
    <cellStyle name="Procentowy 11 2 4 2" xfId="1788"/>
    <cellStyle name="Procentowy 11 2 5" xfId="710"/>
    <cellStyle name="Procentowy 11 2 5 2" xfId="1428"/>
    <cellStyle name="Procentowy 11 2 6" xfId="1250"/>
    <cellStyle name="Procentowy 11 2 7" xfId="1970"/>
    <cellStyle name="Procentowy 11 3" xfId="555"/>
    <cellStyle name="Procentowy 11 3 2" xfId="913"/>
    <cellStyle name="Procentowy 11 3 2 2" xfId="1631"/>
    <cellStyle name="Procentowy 11 3 3" xfId="1093"/>
    <cellStyle name="Procentowy 11 3 3 2" xfId="1811"/>
    <cellStyle name="Procentowy 11 3 4" xfId="733"/>
    <cellStyle name="Procentowy 11 3 4 2" xfId="1451"/>
    <cellStyle name="Procentowy 11 3 5" xfId="1273"/>
    <cellStyle name="Procentowy 11 3 6" xfId="1991"/>
    <cellStyle name="Procentowy 11 4" xfId="624"/>
    <cellStyle name="Procentowy 11 4 2" xfId="982"/>
    <cellStyle name="Procentowy 11 4 2 2" xfId="1700"/>
    <cellStyle name="Procentowy 11 4 3" xfId="1162"/>
    <cellStyle name="Procentowy 11 4 3 2" xfId="1880"/>
    <cellStyle name="Procentowy 11 4 4" xfId="802"/>
    <cellStyle name="Procentowy 11 4 4 2" xfId="1520"/>
    <cellStyle name="Procentowy 11 4 5" xfId="1342"/>
    <cellStyle name="Procentowy 11 5" xfId="845"/>
    <cellStyle name="Procentowy 11 5 2" xfId="1563"/>
    <cellStyle name="Procentowy 11 6" xfId="1025"/>
    <cellStyle name="Procentowy 11 6 2" xfId="1743"/>
    <cellStyle name="Procentowy 11 7" xfId="665"/>
    <cellStyle name="Procentowy 11 7 2" xfId="1383"/>
    <cellStyle name="Procentowy 11 8" xfId="1205"/>
    <cellStyle name="Procentowy 11 9" xfId="1925"/>
    <cellStyle name="Procentowy 12" xfId="482"/>
    <cellStyle name="Procentowy 12 2" xfId="558"/>
    <cellStyle name="Procentowy 12 2 2" xfId="916"/>
    <cellStyle name="Procentowy 12 2 2 2" xfId="1634"/>
    <cellStyle name="Procentowy 12 2 3" xfId="1096"/>
    <cellStyle name="Procentowy 12 2 3 2" xfId="1814"/>
    <cellStyle name="Procentowy 12 2 4" xfId="736"/>
    <cellStyle name="Procentowy 12 2 4 2" xfId="1454"/>
    <cellStyle name="Procentowy 12 2 5" xfId="1276"/>
    <cellStyle name="Procentowy 12 2 6" xfId="1994"/>
    <cellStyle name="Procentowy 12 3" xfId="627"/>
    <cellStyle name="Procentowy 12 3 2" xfId="985"/>
    <cellStyle name="Procentowy 12 3 2 2" xfId="1703"/>
    <cellStyle name="Procentowy 12 3 3" xfId="1165"/>
    <cellStyle name="Procentowy 12 3 3 2" xfId="1883"/>
    <cellStyle name="Procentowy 12 3 4" xfId="805"/>
    <cellStyle name="Procentowy 12 3 4 2" xfId="1523"/>
    <cellStyle name="Procentowy 12 3 5" xfId="1345"/>
    <cellStyle name="Procentowy 12 4" xfId="848"/>
    <cellStyle name="Procentowy 12 4 2" xfId="1566"/>
    <cellStyle name="Procentowy 12 5" xfId="1028"/>
    <cellStyle name="Procentowy 12 5 2" xfId="1746"/>
    <cellStyle name="Procentowy 12 6" xfId="668"/>
    <cellStyle name="Procentowy 12 6 2" xfId="1386"/>
    <cellStyle name="Procentowy 12 7" xfId="1208"/>
    <cellStyle name="Procentowy 12 8" xfId="1928"/>
    <cellStyle name="Procentowy 13" xfId="491"/>
    <cellStyle name="Procentowy 13 2" xfId="561"/>
    <cellStyle name="Procentowy 13 2 2" xfId="919"/>
    <cellStyle name="Procentowy 13 2 2 2" xfId="1637"/>
    <cellStyle name="Procentowy 13 2 3" xfId="1099"/>
    <cellStyle name="Procentowy 13 2 3 2" xfId="1817"/>
    <cellStyle name="Procentowy 13 2 4" xfId="739"/>
    <cellStyle name="Procentowy 13 2 4 2" xfId="1457"/>
    <cellStyle name="Procentowy 13 2 5" xfId="1279"/>
    <cellStyle name="Procentowy 13 2 6" xfId="1997"/>
    <cellStyle name="Procentowy 13 3" xfId="630"/>
    <cellStyle name="Procentowy 13 3 2" xfId="988"/>
    <cellStyle name="Procentowy 13 3 2 2" xfId="1706"/>
    <cellStyle name="Procentowy 13 3 3" xfId="1168"/>
    <cellStyle name="Procentowy 13 3 3 2" xfId="1886"/>
    <cellStyle name="Procentowy 13 3 4" xfId="808"/>
    <cellStyle name="Procentowy 13 3 4 2" xfId="1526"/>
    <cellStyle name="Procentowy 13 3 5" xfId="1348"/>
    <cellStyle name="Procentowy 13 4" xfId="851"/>
    <cellStyle name="Procentowy 13 4 2" xfId="1569"/>
    <cellStyle name="Procentowy 13 5" xfId="1031"/>
    <cellStyle name="Procentowy 13 5 2" xfId="1749"/>
    <cellStyle name="Procentowy 13 6" xfId="671"/>
    <cellStyle name="Procentowy 13 6 2" xfId="1389"/>
    <cellStyle name="Procentowy 13 7" xfId="1211"/>
    <cellStyle name="Procentowy 13 8" xfId="1931"/>
    <cellStyle name="Procentowy 14" xfId="497"/>
    <cellStyle name="Procentowy 14 2" xfId="567"/>
    <cellStyle name="Procentowy 14 2 2" xfId="925"/>
    <cellStyle name="Procentowy 14 2 2 2" xfId="1643"/>
    <cellStyle name="Procentowy 14 2 3" xfId="1105"/>
    <cellStyle name="Procentowy 14 2 3 2" xfId="1823"/>
    <cellStyle name="Procentowy 14 2 4" xfId="745"/>
    <cellStyle name="Procentowy 14 2 4 2" xfId="1463"/>
    <cellStyle name="Procentowy 14 2 5" xfId="1285"/>
    <cellStyle name="Procentowy 14 3" xfId="636"/>
    <cellStyle name="Procentowy 14 3 2" xfId="994"/>
    <cellStyle name="Procentowy 14 3 2 2" xfId="1712"/>
    <cellStyle name="Procentowy 14 3 3" xfId="1174"/>
    <cellStyle name="Procentowy 14 3 3 2" xfId="1892"/>
    <cellStyle name="Procentowy 14 3 4" xfId="814"/>
    <cellStyle name="Procentowy 14 3 4 2" xfId="1532"/>
    <cellStyle name="Procentowy 14 3 5" xfId="1354"/>
    <cellStyle name="Procentowy 14 4" xfId="857"/>
    <cellStyle name="Procentowy 14 4 2" xfId="1575"/>
    <cellStyle name="Procentowy 14 5" xfId="1037"/>
    <cellStyle name="Procentowy 14 5 2" xfId="1755"/>
    <cellStyle name="Procentowy 14 6" xfId="677"/>
    <cellStyle name="Procentowy 14 6 2" xfId="1395"/>
    <cellStyle name="Procentowy 14 7" xfId="1217"/>
    <cellStyle name="Procentowy 14 8" xfId="1937"/>
    <cellStyle name="Procentowy 15" xfId="508"/>
    <cellStyle name="Procentowy 15 2" xfId="577"/>
    <cellStyle name="Procentowy 15 2 2" xfId="935"/>
    <cellStyle name="Procentowy 15 2 2 2" xfId="1653"/>
    <cellStyle name="Procentowy 15 2 3" xfId="1115"/>
    <cellStyle name="Procentowy 15 2 3 2" xfId="1833"/>
    <cellStyle name="Procentowy 15 2 4" xfId="755"/>
    <cellStyle name="Procentowy 15 2 4 2" xfId="1473"/>
    <cellStyle name="Procentowy 15 2 5" xfId="1295"/>
    <cellStyle name="Procentowy 15 3" xfId="646"/>
    <cellStyle name="Procentowy 15 3 2" xfId="1004"/>
    <cellStyle name="Procentowy 15 3 2 2" xfId="1722"/>
    <cellStyle name="Procentowy 15 3 3" xfId="1184"/>
    <cellStyle name="Procentowy 15 3 3 2" xfId="1902"/>
    <cellStyle name="Procentowy 15 3 4" xfId="824"/>
    <cellStyle name="Procentowy 15 3 4 2" xfId="1542"/>
    <cellStyle name="Procentowy 15 3 5" xfId="1364"/>
    <cellStyle name="Procentowy 15 4" xfId="867"/>
    <cellStyle name="Procentowy 15 4 2" xfId="1585"/>
    <cellStyle name="Procentowy 15 5" xfId="1047"/>
    <cellStyle name="Procentowy 15 5 2" xfId="1765"/>
    <cellStyle name="Procentowy 15 6" xfId="687"/>
    <cellStyle name="Procentowy 15 6 2" xfId="1405"/>
    <cellStyle name="Procentowy 15 7" xfId="1227"/>
    <cellStyle name="Procentowy 15 8" xfId="1947"/>
    <cellStyle name="Procentowy 16" xfId="511"/>
    <cellStyle name="Procentowy 16 2" xfId="579"/>
    <cellStyle name="Procentowy 16 2 2" xfId="937"/>
    <cellStyle name="Procentowy 16 2 2 2" xfId="1655"/>
    <cellStyle name="Procentowy 16 2 3" xfId="1117"/>
    <cellStyle name="Procentowy 16 2 3 2" xfId="1835"/>
    <cellStyle name="Procentowy 16 2 4" xfId="757"/>
    <cellStyle name="Procentowy 16 2 4 2" xfId="1475"/>
    <cellStyle name="Procentowy 16 2 5" xfId="1297"/>
    <cellStyle name="Procentowy 16 3" xfId="869"/>
    <cellStyle name="Procentowy 16 3 2" xfId="1587"/>
    <cellStyle name="Procentowy 16 4" xfId="1049"/>
    <cellStyle name="Procentowy 16 4 2" xfId="1767"/>
    <cellStyle name="Procentowy 16 5" xfId="689"/>
    <cellStyle name="Procentowy 16 5 2" xfId="1407"/>
    <cellStyle name="Procentowy 16 6" xfId="1229"/>
    <cellStyle name="Procentowy 16 7" xfId="1949"/>
    <cellStyle name="Procentowy 17" xfId="513"/>
    <cellStyle name="Procentowy 17 2" xfId="581"/>
    <cellStyle name="Procentowy 17 2 2" xfId="939"/>
    <cellStyle name="Procentowy 17 2 2 2" xfId="1657"/>
    <cellStyle name="Procentowy 17 2 3" xfId="1119"/>
    <cellStyle name="Procentowy 17 2 3 2" xfId="1837"/>
    <cellStyle name="Procentowy 17 2 4" xfId="759"/>
    <cellStyle name="Procentowy 17 2 4 2" xfId="1477"/>
    <cellStyle name="Procentowy 17 2 5" xfId="1299"/>
    <cellStyle name="Procentowy 17 3" xfId="871"/>
    <cellStyle name="Procentowy 17 3 2" xfId="1589"/>
    <cellStyle name="Procentowy 17 4" xfId="1051"/>
    <cellStyle name="Procentowy 17 4 2" xfId="1769"/>
    <cellStyle name="Procentowy 17 5" xfId="691"/>
    <cellStyle name="Procentowy 17 5 2" xfId="1409"/>
    <cellStyle name="Procentowy 17 6" xfId="1231"/>
    <cellStyle name="Procentowy 17 7" xfId="1951"/>
    <cellStyle name="Procentowy 18" xfId="826"/>
    <cellStyle name="Procentowy 18 2" xfId="1006"/>
    <cellStyle name="Procentowy 18 2 2" xfId="1724"/>
    <cellStyle name="Procentowy 18 3" xfId="1186"/>
    <cellStyle name="Procentowy 18 3 2" xfId="1904"/>
    <cellStyle name="Procentowy 18 4" xfId="1544"/>
    <cellStyle name="Procentowy 19" xfId="1906"/>
    <cellStyle name="Procentowy 2" xfId="358"/>
    <cellStyle name="Procentowy 2 2" xfId="359"/>
    <cellStyle name="Procentowy 2 3" xfId="453"/>
    <cellStyle name="Procentowy 20" xfId="2000"/>
    <cellStyle name="Procentowy 3" xfId="360"/>
    <cellStyle name="Procentowy 4" xfId="361"/>
    <cellStyle name="Procentowy 5" xfId="460"/>
    <cellStyle name="Procentowy 5 10" xfId="1911"/>
    <cellStyle name="Procentowy 5 2" xfId="503"/>
    <cellStyle name="Procentowy 5 2 2" xfId="572"/>
    <cellStyle name="Procentowy 5 2 2 2" xfId="930"/>
    <cellStyle name="Procentowy 5 2 2 2 2" xfId="1648"/>
    <cellStyle name="Procentowy 5 2 2 3" xfId="1110"/>
    <cellStyle name="Procentowy 5 2 2 3 2" xfId="1828"/>
    <cellStyle name="Procentowy 5 2 2 4" xfId="750"/>
    <cellStyle name="Procentowy 5 2 2 4 2" xfId="1468"/>
    <cellStyle name="Procentowy 5 2 2 5" xfId="1290"/>
    <cellStyle name="Procentowy 5 2 3" xfId="641"/>
    <cellStyle name="Procentowy 5 2 3 2" xfId="999"/>
    <cellStyle name="Procentowy 5 2 3 2 2" xfId="1717"/>
    <cellStyle name="Procentowy 5 2 3 3" xfId="1179"/>
    <cellStyle name="Procentowy 5 2 3 3 2" xfId="1897"/>
    <cellStyle name="Procentowy 5 2 3 4" xfId="819"/>
    <cellStyle name="Procentowy 5 2 3 4 2" xfId="1537"/>
    <cellStyle name="Procentowy 5 2 3 5" xfId="1359"/>
    <cellStyle name="Procentowy 5 2 4" xfId="862"/>
    <cellStyle name="Procentowy 5 2 4 2" xfId="1580"/>
    <cellStyle name="Procentowy 5 2 5" xfId="1042"/>
    <cellStyle name="Procentowy 5 2 5 2" xfId="1760"/>
    <cellStyle name="Procentowy 5 2 6" xfId="682"/>
    <cellStyle name="Procentowy 5 2 6 2" xfId="1400"/>
    <cellStyle name="Procentowy 5 2 7" xfId="1222"/>
    <cellStyle name="Procentowy 5 2 8" xfId="1942"/>
    <cellStyle name="Procentowy 5 3" xfId="518"/>
    <cellStyle name="Procentowy 5 3 2" xfId="586"/>
    <cellStyle name="Procentowy 5 3 2 2" xfId="944"/>
    <cellStyle name="Procentowy 5 3 2 2 2" xfId="1662"/>
    <cellStyle name="Procentowy 5 3 2 3" xfId="1124"/>
    <cellStyle name="Procentowy 5 3 2 3 2" xfId="1842"/>
    <cellStyle name="Procentowy 5 3 2 4" xfId="764"/>
    <cellStyle name="Procentowy 5 3 2 4 2" xfId="1482"/>
    <cellStyle name="Procentowy 5 3 2 5" xfId="1304"/>
    <cellStyle name="Procentowy 5 3 3" xfId="876"/>
    <cellStyle name="Procentowy 5 3 3 2" xfId="1594"/>
    <cellStyle name="Procentowy 5 3 4" xfId="1056"/>
    <cellStyle name="Procentowy 5 3 4 2" xfId="1774"/>
    <cellStyle name="Procentowy 5 3 5" xfId="696"/>
    <cellStyle name="Procentowy 5 3 5 2" xfId="1414"/>
    <cellStyle name="Procentowy 5 3 6" xfId="1236"/>
    <cellStyle name="Procentowy 5 3 7" xfId="1956"/>
    <cellStyle name="Procentowy 5 4" xfId="541"/>
    <cellStyle name="Procentowy 5 4 2" xfId="899"/>
    <cellStyle name="Procentowy 5 4 2 2" xfId="1617"/>
    <cellStyle name="Procentowy 5 4 3" xfId="1079"/>
    <cellStyle name="Procentowy 5 4 3 2" xfId="1797"/>
    <cellStyle name="Procentowy 5 4 4" xfId="719"/>
    <cellStyle name="Procentowy 5 4 4 2" xfId="1437"/>
    <cellStyle name="Procentowy 5 4 5" xfId="1259"/>
    <cellStyle name="Procentowy 5 4 6" xfId="1977"/>
    <cellStyle name="Procentowy 5 5" xfId="610"/>
    <cellStyle name="Procentowy 5 5 2" xfId="968"/>
    <cellStyle name="Procentowy 5 5 2 2" xfId="1686"/>
    <cellStyle name="Procentowy 5 5 3" xfId="1148"/>
    <cellStyle name="Procentowy 5 5 3 2" xfId="1866"/>
    <cellStyle name="Procentowy 5 5 4" xfId="788"/>
    <cellStyle name="Procentowy 5 5 4 2" xfId="1506"/>
    <cellStyle name="Procentowy 5 5 5" xfId="1328"/>
    <cellStyle name="Procentowy 5 6" xfId="831"/>
    <cellStyle name="Procentowy 5 6 2" xfId="1549"/>
    <cellStyle name="Procentowy 5 7" xfId="1011"/>
    <cellStyle name="Procentowy 5 7 2" xfId="1729"/>
    <cellStyle name="Procentowy 5 8" xfId="651"/>
    <cellStyle name="Procentowy 5 8 2" xfId="1369"/>
    <cellStyle name="Procentowy 5 9" xfId="1191"/>
    <cellStyle name="Procentowy 6" xfId="464"/>
    <cellStyle name="Procentowy 6 10" xfId="1914"/>
    <cellStyle name="Procentowy 6 2" xfId="506"/>
    <cellStyle name="Procentowy 6 2 2" xfId="575"/>
    <cellStyle name="Procentowy 6 2 2 2" xfId="933"/>
    <cellStyle name="Procentowy 6 2 2 2 2" xfId="1651"/>
    <cellStyle name="Procentowy 6 2 2 3" xfId="1113"/>
    <cellStyle name="Procentowy 6 2 2 3 2" xfId="1831"/>
    <cellStyle name="Procentowy 6 2 2 4" xfId="753"/>
    <cellStyle name="Procentowy 6 2 2 4 2" xfId="1471"/>
    <cellStyle name="Procentowy 6 2 2 5" xfId="1293"/>
    <cellStyle name="Procentowy 6 2 3" xfId="644"/>
    <cellStyle name="Procentowy 6 2 3 2" xfId="1002"/>
    <cellStyle name="Procentowy 6 2 3 2 2" xfId="1720"/>
    <cellStyle name="Procentowy 6 2 3 3" xfId="1182"/>
    <cellStyle name="Procentowy 6 2 3 3 2" xfId="1900"/>
    <cellStyle name="Procentowy 6 2 3 4" xfId="822"/>
    <cellStyle name="Procentowy 6 2 3 4 2" xfId="1540"/>
    <cellStyle name="Procentowy 6 2 3 5" xfId="1362"/>
    <cellStyle name="Procentowy 6 2 4" xfId="865"/>
    <cellStyle name="Procentowy 6 2 4 2" xfId="1583"/>
    <cellStyle name="Procentowy 6 2 5" xfId="1045"/>
    <cellStyle name="Procentowy 6 2 5 2" xfId="1763"/>
    <cellStyle name="Procentowy 6 2 6" xfId="685"/>
    <cellStyle name="Procentowy 6 2 6 2" xfId="1403"/>
    <cellStyle name="Procentowy 6 2 7" xfId="1225"/>
    <cellStyle name="Procentowy 6 2 8" xfId="1945"/>
    <cellStyle name="Procentowy 6 3" xfId="521"/>
    <cellStyle name="Procentowy 6 3 2" xfId="589"/>
    <cellStyle name="Procentowy 6 3 2 2" xfId="947"/>
    <cellStyle name="Procentowy 6 3 2 2 2" xfId="1665"/>
    <cellStyle name="Procentowy 6 3 2 3" xfId="1127"/>
    <cellStyle name="Procentowy 6 3 2 3 2" xfId="1845"/>
    <cellStyle name="Procentowy 6 3 2 4" xfId="767"/>
    <cellStyle name="Procentowy 6 3 2 4 2" xfId="1485"/>
    <cellStyle name="Procentowy 6 3 2 5" xfId="1307"/>
    <cellStyle name="Procentowy 6 3 3" xfId="879"/>
    <cellStyle name="Procentowy 6 3 3 2" xfId="1597"/>
    <cellStyle name="Procentowy 6 3 4" xfId="1059"/>
    <cellStyle name="Procentowy 6 3 4 2" xfId="1777"/>
    <cellStyle name="Procentowy 6 3 5" xfId="699"/>
    <cellStyle name="Procentowy 6 3 5 2" xfId="1417"/>
    <cellStyle name="Procentowy 6 3 6" xfId="1239"/>
    <cellStyle name="Procentowy 6 3 7" xfId="1959"/>
    <cellStyle name="Procentowy 6 4" xfId="544"/>
    <cellStyle name="Procentowy 6 4 2" xfId="902"/>
    <cellStyle name="Procentowy 6 4 2 2" xfId="1620"/>
    <cellStyle name="Procentowy 6 4 3" xfId="1082"/>
    <cellStyle name="Procentowy 6 4 3 2" xfId="1800"/>
    <cellStyle name="Procentowy 6 4 4" xfId="722"/>
    <cellStyle name="Procentowy 6 4 4 2" xfId="1440"/>
    <cellStyle name="Procentowy 6 4 5" xfId="1262"/>
    <cellStyle name="Procentowy 6 4 6" xfId="1980"/>
    <cellStyle name="Procentowy 6 5" xfId="613"/>
    <cellStyle name="Procentowy 6 5 2" xfId="971"/>
    <cellStyle name="Procentowy 6 5 2 2" xfId="1689"/>
    <cellStyle name="Procentowy 6 5 3" xfId="1151"/>
    <cellStyle name="Procentowy 6 5 3 2" xfId="1869"/>
    <cellStyle name="Procentowy 6 5 4" xfId="791"/>
    <cellStyle name="Procentowy 6 5 4 2" xfId="1509"/>
    <cellStyle name="Procentowy 6 5 5" xfId="1331"/>
    <cellStyle name="Procentowy 6 6" xfId="834"/>
    <cellStyle name="Procentowy 6 6 2" xfId="1552"/>
    <cellStyle name="Procentowy 6 7" xfId="1014"/>
    <cellStyle name="Procentowy 6 7 2" xfId="1732"/>
    <cellStyle name="Procentowy 6 8" xfId="654"/>
    <cellStyle name="Procentowy 6 8 2" xfId="1372"/>
    <cellStyle name="Procentowy 6 9" xfId="1194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3" xfId="1129"/>
    <cellStyle name="Procentowy 7 2 2 3 2" xfId="1847"/>
    <cellStyle name="Procentowy 7 2 2 4" xfId="769"/>
    <cellStyle name="Procentowy 7 2 2 4 2" xfId="1487"/>
    <cellStyle name="Procentowy 7 2 2 5" xfId="1309"/>
    <cellStyle name="Procentowy 7 2 3" xfId="881"/>
    <cellStyle name="Procentowy 7 2 3 2" xfId="1599"/>
    <cellStyle name="Procentowy 7 2 4" xfId="1061"/>
    <cellStyle name="Procentowy 7 2 4 2" xfId="1779"/>
    <cellStyle name="Procentowy 7 2 5" xfId="701"/>
    <cellStyle name="Procentowy 7 2 5 2" xfId="1419"/>
    <cellStyle name="Procentowy 7 2 6" xfId="1241"/>
    <cellStyle name="Procentowy 7 2 7" xfId="1961"/>
    <cellStyle name="Procentowy 7 3" xfId="546"/>
    <cellStyle name="Procentowy 7 3 2" xfId="904"/>
    <cellStyle name="Procentowy 7 3 2 2" xfId="1622"/>
    <cellStyle name="Procentowy 7 3 3" xfId="1084"/>
    <cellStyle name="Procentowy 7 3 3 2" xfId="1802"/>
    <cellStyle name="Procentowy 7 3 4" xfId="724"/>
    <cellStyle name="Procentowy 7 3 4 2" xfId="1442"/>
    <cellStyle name="Procentowy 7 3 5" xfId="1264"/>
    <cellStyle name="Procentowy 7 3 6" xfId="1982"/>
    <cellStyle name="Procentowy 7 4" xfId="615"/>
    <cellStyle name="Procentowy 7 4 2" xfId="973"/>
    <cellStyle name="Procentowy 7 4 2 2" xfId="1691"/>
    <cellStyle name="Procentowy 7 4 3" xfId="1153"/>
    <cellStyle name="Procentowy 7 4 3 2" xfId="1871"/>
    <cellStyle name="Procentowy 7 4 4" xfId="793"/>
    <cellStyle name="Procentowy 7 4 4 2" xfId="1511"/>
    <cellStyle name="Procentowy 7 4 5" xfId="1333"/>
    <cellStyle name="Procentowy 7 5" xfId="836"/>
    <cellStyle name="Procentowy 7 5 2" xfId="1554"/>
    <cellStyle name="Procentowy 7 6" xfId="1016"/>
    <cellStyle name="Procentowy 7 6 2" xfId="1734"/>
    <cellStyle name="Procentowy 7 7" xfId="656"/>
    <cellStyle name="Procentowy 7 7 2" xfId="1374"/>
    <cellStyle name="Procentowy 7 8" xfId="1196"/>
    <cellStyle name="Procentowy 7 9" xfId="1916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3" xfId="1132"/>
    <cellStyle name="Procentowy 8 2 2 3 2" xfId="1850"/>
    <cellStyle name="Procentowy 8 2 2 4" xfId="772"/>
    <cellStyle name="Procentowy 8 2 2 4 2" xfId="1490"/>
    <cellStyle name="Procentowy 8 2 2 5" xfId="1312"/>
    <cellStyle name="Procentowy 8 2 3" xfId="884"/>
    <cellStyle name="Procentowy 8 2 3 2" xfId="1602"/>
    <cellStyle name="Procentowy 8 2 4" xfId="1064"/>
    <cellStyle name="Procentowy 8 2 4 2" xfId="1782"/>
    <cellStyle name="Procentowy 8 2 5" xfId="704"/>
    <cellStyle name="Procentowy 8 2 5 2" xfId="1422"/>
    <cellStyle name="Procentowy 8 2 6" xfId="1244"/>
    <cellStyle name="Procentowy 8 2 7" xfId="1964"/>
    <cellStyle name="Procentowy 8 3" xfId="549"/>
    <cellStyle name="Procentowy 8 3 2" xfId="907"/>
    <cellStyle name="Procentowy 8 3 2 2" xfId="1625"/>
    <cellStyle name="Procentowy 8 3 3" xfId="1087"/>
    <cellStyle name="Procentowy 8 3 3 2" xfId="1805"/>
    <cellStyle name="Procentowy 8 3 4" xfId="727"/>
    <cellStyle name="Procentowy 8 3 4 2" xfId="1445"/>
    <cellStyle name="Procentowy 8 3 5" xfId="1267"/>
    <cellStyle name="Procentowy 8 3 6" xfId="1985"/>
    <cellStyle name="Procentowy 8 4" xfId="618"/>
    <cellStyle name="Procentowy 8 4 2" xfId="976"/>
    <cellStyle name="Procentowy 8 4 2 2" xfId="1694"/>
    <cellStyle name="Procentowy 8 4 3" xfId="1156"/>
    <cellStyle name="Procentowy 8 4 3 2" xfId="1874"/>
    <cellStyle name="Procentowy 8 4 4" xfId="796"/>
    <cellStyle name="Procentowy 8 4 4 2" xfId="1514"/>
    <cellStyle name="Procentowy 8 4 5" xfId="1336"/>
    <cellStyle name="Procentowy 8 5" xfId="839"/>
    <cellStyle name="Procentowy 8 5 2" xfId="1557"/>
    <cellStyle name="Procentowy 8 6" xfId="1019"/>
    <cellStyle name="Procentowy 8 6 2" xfId="1737"/>
    <cellStyle name="Procentowy 8 7" xfId="659"/>
    <cellStyle name="Procentowy 8 7 2" xfId="1377"/>
    <cellStyle name="Procentowy 8 8" xfId="1199"/>
    <cellStyle name="Procentowy 8 9" xfId="1919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3" xfId="1134"/>
    <cellStyle name="Procentowy 9 2 2 3 2" xfId="1852"/>
    <cellStyle name="Procentowy 9 2 2 4" xfId="774"/>
    <cellStyle name="Procentowy 9 2 2 4 2" xfId="1492"/>
    <cellStyle name="Procentowy 9 2 2 5" xfId="1314"/>
    <cellStyle name="Procentowy 9 2 3" xfId="886"/>
    <cellStyle name="Procentowy 9 2 3 2" xfId="1604"/>
    <cellStyle name="Procentowy 9 2 4" xfId="1066"/>
    <cellStyle name="Procentowy 9 2 4 2" xfId="1784"/>
    <cellStyle name="Procentowy 9 2 5" xfId="706"/>
    <cellStyle name="Procentowy 9 2 5 2" xfId="1424"/>
    <cellStyle name="Procentowy 9 2 6" xfId="1246"/>
    <cellStyle name="Procentowy 9 2 7" xfId="1966"/>
    <cellStyle name="Procentowy 9 3" xfId="551"/>
    <cellStyle name="Procentowy 9 3 2" xfId="909"/>
    <cellStyle name="Procentowy 9 3 2 2" xfId="1627"/>
    <cellStyle name="Procentowy 9 3 3" xfId="1089"/>
    <cellStyle name="Procentowy 9 3 3 2" xfId="1807"/>
    <cellStyle name="Procentowy 9 3 4" xfId="729"/>
    <cellStyle name="Procentowy 9 3 4 2" xfId="1447"/>
    <cellStyle name="Procentowy 9 3 5" xfId="1269"/>
    <cellStyle name="Procentowy 9 3 6" xfId="1987"/>
    <cellStyle name="Procentowy 9 4" xfId="620"/>
    <cellStyle name="Procentowy 9 4 2" xfId="978"/>
    <cellStyle name="Procentowy 9 4 2 2" xfId="1696"/>
    <cellStyle name="Procentowy 9 4 3" xfId="1158"/>
    <cellStyle name="Procentowy 9 4 3 2" xfId="1876"/>
    <cellStyle name="Procentowy 9 4 4" xfId="798"/>
    <cellStyle name="Procentowy 9 4 4 2" xfId="1516"/>
    <cellStyle name="Procentowy 9 4 5" xfId="1338"/>
    <cellStyle name="Procentowy 9 5" xfId="841"/>
    <cellStyle name="Procentowy 9 5 2" xfId="1559"/>
    <cellStyle name="Procentowy 9 6" xfId="1021"/>
    <cellStyle name="Procentowy 9 6 2" xfId="1739"/>
    <cellStyle name="Procentowy 9 7" xfId="661"/>
    <cellStyle name="Procentowy 9 7 2" xfId="1379"/>
    <cellStyle name="Procentowy 9 8" xfId="1201"/>
    <cellStyle name="Procentowy 9 9" xfId="192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7"/>
    <cellStyle name="Walutowy 2 2" xfId="498"/>
    <cellStyle name="Walutowy 2 2 2" xfId="568"/>
    <cellStyle name="Walutowy 2 2 2 2" xfId="926"/>
    <cellStyle name="Walutowy 2 2 2 2 2" xfId="1644"/>
    <cellStyle name="Walutowy 2 2 2 3" xfId="1106"/>
    <cellStyle name="Walutowy 2 2 2 3 2" xfId="1824"/>
    <cellStyle name="Walutowy 2 2 2 4" xfId="746"/>
    <cellStyle name="Walutowy 2 2 2 4 2" xfId="1464"/>
    <cellStyle name="Walutowy 2 2 2 5" xfId="1286"/>
    <cellStyle name="Walutowy 2 2 3" xfId="637"/>
    <cellStyle name="Walutowy 2 2 3 2" xfId="995"/>
    <cellStyle name="Walutowy 2 2 3 2 2" xfId="1713"/>
    <cellStyle name="Walutowy 2 2 3 3" xfId="1175"/>
    <cellStyle name="Walutowy 2 2 3 3 2" xfId="1893"/>
    <cellStyle name="Walutowy 2 2 3 4" xfId="815"/>
    <cellStyle name="Walutowy 2 2 3 4 2" xfId="1533"/>
    <cellStyle name="Walutowy 2 2 3 5" xfId="1355"/>
    <cellStyle name="Walutowy 2 2 4" xfId="858"/>
    <cellStyle name="Walutowy 2 2 4 2" xfId="1576"/>
    <cellStyle name="Walutowy 2 2 5" xfId="1038"/>
    <cellStyle name="Walutowy 2 2 5 2" xfId="1756"/>
    <cellStyle name="Walutowy 2 2 6" xfId="678"/>
    <cellStyle name="Walutowy 2 2 6 2" xfId="1396"/>
    <cellStyle name="Walutowy 2 2 7" xfId="1218"/>
    <cellStyle name="Walutowy 2 2 8" xfId="1938"/>
    <cellStyle name="Walutowy 2 3" xfId="514"/>
    <cellStyle name="Walutowy 2 3 2" xfId="582"/>
    <cellStyle name="Walutowy 2 3 2 2" xfId="940"/>
    <cellStyle name="Walutowy 2 3 2 2 2" xfId="1658"/>
    <cellStyle name="Walutowy 2 3 2 3" xfId="1120"/>
    <cellStyle name="Walutowy 2 3 2 3 2" xfId="1838"/>
    <cellStyle name="Walutowy 2 3 2 4" xfId="760"/>
    <cellStyle name="Walutowy 2 3 2 4 2" xfId="1478"/>
    <cellStyle name="Walutowy 2 3 2 5" xfId="1300"/>
    <cellStyle name="Walutowy 2 3 3" xfId="872"/>
    <cellStyle name="Walutowy 2 3 3 2" xfId="1590"/>
    <cellStyle name="Walutowy 2 3 4" xfId="1052"/>
    <cellStyle name="Walutowy 2 3 4 2" xfId="1770"/>
    <cellStyle name="Walutowy 2 3 5" xfId="692"/>
    <cellStyle name="Walutowy 2 3 5 2" xfId="1410"/>
    <cellStyle name="Walutowy 2 3 6" xfId="1232"/>
    <cellStyle name="Walutowy 2 3 7" xfId="1952"/>
    <cellStyle name="Walutowy 2 4" xfId="537"/>
    <cellStyle name="Walutowy 2 4 2" xfId="895"/>
    <cellStyle name="Walutowy 2 4 2 2" xfId="1613"/>
    <cellStyle name="Walutowy 2 4 3" xfId="1075"/>
    <cellStyle name="Walutowy 2 4 3 2" xfId="1793"/>
    <cellStyle name="Walutowy 2 4 4" xfId="715"/>
    <cellStyle name="Walutowy 2 4 4 2" xfId="1433"/>
    <cellStyle name="Walutowy 2 4 5" xfId="1255"/>
    <cellStyle name="Walutowy 2 4 6" xfId="1973"/>
    <cellStyle name="Walutowy 2 5" xfId="606"/>
    <cellStyle name="Walutowy 2 5 2" xfId="964"/>
    <cellStyle name="Walutowy 2 5 2 2" xfId="1682"/>
    <cellStyle name="Walutowy 2 5 3" xfId="1144"/>
    <cellStyle name="Walutowy 2 5 3 2" xfId="1862"/>
    <cellStyle name="Walutowy 2 5 4" xfId="784"/>
    <cellStyle name="Walutowy 2 5 4 2" xfId="1502"/>
    <cellStyle name="Walutowy 2 5 5" xfId="1324"/>
    <cellStyle name="Walutowy 2 6" xfId="827"/>
    <cellStyle name="Walutowy 2 6 2" xfId="1545"/>
    <cellStyle name="Walutowy 2 7" xfId="1007"/>
    <cellStyle name="Walutowy 2 7 2" xfId="1725"/>
    <cellStyle name="Walutowy 2 8" xfId="647"/>
    <cellStyle name="Walutowy 2 8 2" xfId="1365"/>
    <cellStyle name="Walutowy 2 9" xfId="1187"/>
    <cellStyle name="Waluty [0]" xfId="440"/>
    <cellStyle name="Waluty [0] 10" xfId="1908"/>
    <cellStyle name="Waluty [0] 2" xfId="499"/>
    <cellStyle name="Waluty [0] 2 2" xfId="569"/>
    <cellStyle name="Waluty [0] 2 2 2" xfId="927"/>
    <cellStyle name="Waluty [0] 2 2 2 2" xfId="1645"/>
    <cellStyle name="Waluty [0] 2 2 3" xfId="1107"/>
    <cellStyle name="Waluty [0] 2 2 3 2" xfId="1825"/>
    <cellStyle name="Waluty [0] 2 2 4" xfId="747"/>
    <cellStyle name="Waluty [0] 2 2 4 2" xfId="1465"/>
    <cellStyle name="Waluty [0] 2 2 5" xfId="1287"/>
    <cellStyle name="Waluty [0] 2 3" xfId="638"/>
    <cellStyle name="Waluty [0] 2 3 2" xfId="996"/>
    <cellStyle name="Waluty [0] 2 3 2 2" xfId="1714"/>
    <cellStyle name="Waluty [0] 2 3 3" xfId="1176"/>
    <cellStyle name="Waluty [0] 2 3 3 2" xfId="1894"/>
    <cellStyle name="Waluty [0] 2 3 4" xfId="816"/>
    <cellStyle name="Waluty [0] 2 3 4 2" xfId="1534"/>
    <cellStyle name="Waluty [0] 2 3 5" xfId="1356"/>
    <cellStyle name="Waluty [0] 2 4" xfId="859"/>
    <cellStyle name="Waluty [0] 2 4 2" xfId="1577"/>
    <cellStyle name="Waluty [0] 2 5" xfId="1039"/>
    <cellStyle name="Waluty [0] 2 5 2" xfId="1757"/>
    <cellStyle name="Waluty [0] 2 6" xfId="679"/>
    <cellStyle name="Waluty [0] 2 6 2" xfId="1397"/>
    <cellStyle name="Waluty [0] 2 7" xfId="1219"/>
    <cellStyle name="Waluty [0] 2 8" xfId="1939"/>
    <cellStyle name="Waluty [0] 3" xfId="515"/>
    <cellStyle name="Waluty [0] 3 2" xfId="583"/>
    <cellStyle name="Waluty [0] 3 2 2" xfId="941"/>
    <cellStyle name="Waluty [0] 3 2 2 2" xfId="1659"/>
    <cellStyle name="Waluty [0] 3 2 3" xfId="1121"/>
    <cellStyle name="Waluty [0] 3 2 3 2" xfId="1839"/>
    <cellStyle name="Waluty [0] 3 2 4" xfId="761"/>
    <cellStyle name="Waluty [0] 3 2 4 2" xfId="1479"/>
    <cellStyle name="Waluty [0] 3 2 5" xfId="1301"/>
    <cellStyle name="Waluty [0] 3 3" xfId="873"/>
    <cellStyle name="Waluty [0] 3 3 2" xfId="1591"/>
    <cellStyle name="Waluty [0] 3 4" xfId="1053"/>
    <cellStyle name="Waluty [0] 3 4 2" xfId="1771"/>
    <cellStyle name="Waluty [0] 3 5" xfId="693"/>
    <cellStyle name="Waluty [0] 3 5 2" xfId="1411"/>
    <cellStyle name="Waluty [0] 3 6" xfId="1233"/>
    <cellStyle name="Waluty [0] 3 7" xfId="1953"/>
    <cellStyle name="Waluty [0] 4" xfId="538"/>
    <cellStyle name="Waluty [0] 4 2" xfId="896"/>
    <cellStyle name="Waluty [0] 4 2 2" xfId="1614"/>
    <cellStyle name="Waluty [0] 4 3" xfId="1076"/>
    <cellStyle name="Waluty [0] 4 3 2" xfId="1794"/>
    <cellStyle name="Waluty [0] 4 4" xfId="716"/>
    <cellStyle name="Waluty [0] 4 4 2" xfId="1434"/>
    <cellStyle name="Waluty [0] 4 5" xfId="1256"/>
    <cellStyle name="Waluty [0] 4 6" xfId="1974"/>
    <cellStyle name="Waluty [0] 5" xfId="607"/>
    <cellStyle name="Waluty [0] 5 2" xfId="965"/>
    <cellStyle name="Waluty [0] 5 2 2" xfId="1683"/>
    <cellStyle name="Waluty [0] 5 3" xfId="1145"/>
    <cellStyle name="Waluty [0] 5 3 2" xfId="1863"/>
    <cellStyle name="Waluty [0] 5 4" xfId="785"/>
    <cellStyle name="Waluty [0] 5 4 2" xfId="1503"/>
    <cellStyle name="Waluty [0] 5 5" xfId="1325"/>
    <cellStyle name="Waluty [0] 6" xfId="828"/>
    <cellStyle name="Waluty [0] 6 2" xfId="1546"/>
    <cellStyle name="Waluty [0] 7" xfId="1008"/>
    <cellStyle name="Waluty [0] 7 2" xfId="1726"/>
    <cellStyle name="Waluty [0] 8" xfId="648"/>
    <cellStyle name="Waluty [0] 8 2" xfId="1366"/>
    <cellStyle name="Waluty [0] 9" xfId="118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 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821431803783145E-4"/>
                  <c:y val="2.59024998924314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  <c:pt idx="9">
                <c:v>39460.871446419682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03712968"/>
        <c:axId val="735424776"/>
      </c:barChart>
      <c:catAx>
        <c:axId val="403712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54247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542477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1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371296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 X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150018506.52943</c:v>
              </c:pt>
              <c:pt idx="1">
                <c:v>58388946.516539998</c:v>
              </c:pt>
              <c:pt idx="2">
                <c:v>34069744.692740001</c:v>
              </c:pt>
              <c:pt idx="3">
                <c:v>42390080.09984</c:v>
              </c:pt>
              <c:pt idx="4">
                <c:v>8930667.3807799984</c:v>
              </c:pt>
              <c:pt idx="5">
                <c:v>7191740.775480032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4105560759888935"/>
                  <c:y val="2.87896538884196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947202741136457E-2"/>
                  <c:y val="-2.65017391857159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662750757441491E-2"/>
                  <c:y val="-3.50409140033966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439136.98796000006</c:v>
              </c:pt>
              <c:pt idx="1">
                <c:v>7437077.4013100006</c:v>
              </c:pt>
              <c:pt idx="2">
                <c:v>3727230.0094299996</c:v>
              </c:pt>
              <c:pt idx="3">
                <c:v>27728059.33655782</c:v>
              </c:pt>
              <c:pt idx="4">
                <c:v>2398169.2800199999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075095680908117"/>
          <c:y val="0.19881334444162713"/>
          <c:w val="0.78558935639457506"/>
          <c:h val="0.45547816929181123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
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332891.924</c:v>
              </c:pt>
              <c:pt idx="1">
                <c:v>336083.99200000003</c:v>
              </c:pt>
              <c:pt idx="2">
                <c:v>-3192.0680000000002</c:v>
              </c:pt>
              <c:pt idx="3">
                <c:v>2425.6129999999998</c:v>
              </c:pt>
              <c:pt idx="4">
                <c:v>6283.643</c:v>
              </c:pt>
              <c:pt idx="5">
                <c:v>-3858.03</c:v>
              </c:pt>
            </c:numLit>
          </c:val>
        </c:ser>
        <c:ser>
          <c:idx val="1"/>
          <c:order val="1"/>
          <c:tx>
            <c:v>Wykonanie I-X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
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343972.696</c:v>
              </c:pt>
              <c:pt idx="1">
                <c:v>356042.93400000001</c:v>
              </c:pt>
              <c:pt idx="2">
                <c:v>-12070.237999999999</c:v>
              </c:pt>
              <c:pt idx="3">
                <c:v>12070.237999999999</c:v>
              </c:pt>
              <c:pt idx="4">
                <c:v>28673.398000000001</c:v>
              </c:pt>
              <c:pt idx="5">
                <c:v>-16603.16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7812224"/>
        <c:axId val="737811440"/>
      </c:barChart>
      <c:catAx>
        <c:axId val="73781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781144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37811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7.4274077331766428E-2"/>
              <c:y val="0.3678273120834553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78122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9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205720.90360154005</c:v>
              </c:pt>
              <c:pt idx="1">
                <c:v>22023.534533429982</c:v>
              </c:pt>
              <c:pt idx="2">
                <c:v>65106.878623820048</c:v>
              </c:pt>
              <c:pt idx="3">
                <c:v>11581.353052379995</c:v>
              </c:pt>
              <c:pt idx="4">
                <c:v>25953.941784830004</c:v>
              </c:pt>
              <c:pt idx="5">
                <c:v>19052.64309912</c:v>
              </c:pt>
              <c:pt idx="6">
                <c:v>6603.6793342700012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  <c:pt idx="9">
                <c:v>37776.55968415027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5420856"/>
        <c:axId val="735425952"/>
      </c:barChart>
      <c:catAx>
        <c:axId val="735420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5425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542595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1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542085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I-X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59506709491337E-3"/>
                  <c:y val="2.93102706424005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7965606882916838E-3"/>
                  <c:y val="-1.557592186222757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  <c:pt idx="5">
                <c:v>8763.336294600449</c:v>
              </c:pt>
              <c:pt idx="6">
                <c:v>823.91950181880384</c:v>
              </c:pt>
              <c:pt idx="7">
                <c:v>2995.8575958804577</c:v>
              </c:pt>
              <c:pt idx="8">
                <c:v>-455.93659577163635</c:v>
              </c:pt>
              <c:pt idx="9">
                <c:v>1684.3117622694117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5422032"/>
        <c:axId val="735425560"/>
      </c:barChart>
      <c:catAx>
        <c:axId val="73542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5425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5425560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54220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I-X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704884230809057"/>
          <c:y val="0.30103845714937805"/>
          <c:w val="0.77556867141178532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  <c:pt idx="9">
                <c:v>37776.55968415027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  <c:pt idx="9">
                <c:v>39460.871446419682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35422816"/>
        <c:axId val="735423992"/>
      </c:barChart>
      <c:catAx>
        <c:axId val="73542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54239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542399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542281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505991098938717E-3"/>
                  <c:y val="-1.6610499752439666E-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06013922172772E-3"/>
                  <c:y val="3.44135482050544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531324888736735E-3"/>
                  <c:y val="1.13426288245409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050895811936552E-3"/>
                  <c:y val="6.4372075194454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7892959032294876E-3"/>
                  <c:y val="1.4610212263020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300989.68599480996</c:v>
              </c:pt>
              <c:pt idx="1">
                <c:v>41729.673015277818</c:v>
              </c:pt>
              <c:pt idx="2">
                <c:v>1253.33721868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5423600"/>
        <c:axId val="735420072"/>
      </c:barChart>
      <c:catAx>
        <c:axId val="73542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542007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5420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542360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188405797101449E-3"/>
                  <c:y val="1.924986557207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974894442542509E-3"/>
                  <c:y val="4.7727502622009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188405797101024E-3"/>
                  <c:y val="-8.11359026369178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23172394429168E-17"/>
                  <c:y val="3.6589949582874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413328768686521E-3"/>
                  <c:y val="1.910207471530561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3188405797100599E-3"/>
                  <c:y val="-9.5446487039028624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0772566472669177E-4"/>
                  <c:y val="2.03861941192442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237810.46382389002</c:v>
              </c:pt>
              <c:pt idx="1">
                <c:v>26199.588855529997</c:v>
              </c:pt>
              <c:pt idx="2">
                <c:v>87912.865682249932</c:v>
              </c:pt>
              <c:pt idx="3">
                <c:v>24398.086511910013</c:v>
              </c:pt>
              <c:pt idx="4">
                <c:v>27299.904999999999</c:v>
              </c:pt>
              <c:pt idx="5">
                <c:v>22349.77070696</c:v>
              </c:pt>
              <c:pt idx="6">
                <c:v>9369.3194194599982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811845258473126E-2"/>
                  <c:y val="1.35863240218704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78226634714E-2"/>
                  <c:y val="1.6812168255844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849366655255048E-2"/>
                  <c:y val="1.42618176784697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998653429190831E-2"/>
                  <c:y val="9.87664574382563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0625995663585615E-2"/>
                  <c:y val="1.8652313491239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767203012497E-2"/>
                  <c:y val="1.5511225397028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7067214424281E-3"/>
                  <c:y val="1.59241453844638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205720.90360154005</c:v>
              </c:pt>
              <c:pt idx="1">
                <c:v>22023.534533429982</c:v>
              </c:pt>
              <c:pt idx="2">
                <c:v>65106.878623820048</c:v>
              </c:pt>
              <c:pt idx="3">
                <c:v>11581.353052379995</c:v>
              </c:pt>
              <c:pt idx="4">
                <c:v>25953.941784830004</c:v>
              </c:pt>
              <c:pt idx="5">
                <c:v>19052.64309912</c:v>
              </c:pt>
              <c:pt idx="6">
                <c:v>6603.6793342700012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7810656"/>
        <c:axId val="737804776"/>
      </c:barChart>
      <c:catAx>
        <c:axId val="73781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780477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7804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78106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I-X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231768126.28000006</c:v>
              </c:pt>
              <c:pt idx="1">
                <c:v>26166873.719999939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I-X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076297754447399E-2"/>
                  <c:y val="-6.85931201570625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18562921904.5</c:v>
              </c:pt>
              <c:pt idx="1">
                <c:v>4171227095.4999995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300989685.99480999</c:v>
              </c:pt>
              <c:pt idx="1">
                <c:v>41729673.015277818</c:v>
              </c:pt>
              <c:pt idx="2">
                <c:v>1253337.2186799999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X27" sqref="X27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616" t="s">
        <v>466</v>
      </c>
      <c r="C16" s="1616"/>
      <c r="D16" s="1616"/>
      <c r="E16" s="1616"/>
      <c r="F16" s="1616"/>
      <c r="G16" s="1616"/>
      <c r="H16" s="1616"/>
      <c r="I16" s="1616"/>
      <c r="J16" s="1616"/>
      <c r="K16" s="1616"/>
      <c r="L16" s="1616"/>
      <c r="M16" s="1616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617" t="s">
        <v>784</v>
      </c>
      <c r="C18" s="1617"/>
      <c r="D18" s="1617"/>
      <c r="E18" s="1617"/>
      <c r="F18" s="1617"/>
      <c r="G18" s="1617"/>
      <c r="H18" s="1617"/>
      <c r="I18" s="1617"/>
      <c r="J18" s="1617"/>
      <c r="K18" s="1617"/>
      <c r="L18" s="1617"/>
      <c r="M18" s="1617"/>
    </row>
    <row r="30" spans="2:13" ht="14.25">
      <c r="C30" s="655"/>
      <c r="D30" s="656"/>
      <c r="E30" s="656"/>
      <c r="F30" s="656"/>
      <c r="G30" s="656"/>
      <c r="H30" s="656"/>
    </row>
    <row r="34" spans="1:14" s="248" customFormat="1" ht="18">
      <c r="A34" s="1618" t="s">
        <v>774</v>
      </c>
      <c r="B34" s="1618"/>
      <c r="C34" s="1618"/>
      <c r="D34" s="1618"/>
      <c r="E34" s="1618"/>
      <c r="F34" s="1618"/>
      <c r="G34" s="1618"/>
      <c r="H34" s="1618"/>
      <c r="I34" s="1618"/>
      <c r="J34" s="1618"/>
      <c r="K34" s="1618"/>
      <c r="L34" s="1618"/>
      <c r="M34" s="1618"/>
      <c r="N34" s="1618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90"/>
  <sheetViews>
    <sheetView showGridLines="0" zoomScale="85" zoomScaleNormal="85" zoomScaleSheetLayoutView="55" workbookViewId="0">
      <selection activeCell="O16" sqref="O16"/>
    </sheetView>
  </sheetViews>
  <sheetFormatPr defaultColWidth="16.28515625" defaultRowHeight="15"/>
  <cols>
    <col min="1" max="1" width="5.42578125" style="935" customWidth="1"/>
    <col min="2" max="2" width="1.42578125" style="935" customWidth="1"/>
    <col min="3" max="3" width="42.5703125" style="935" bestFit="1" customWidth="1"/>
    <col min="4" max="4" width="3.7109375" style="935" customWidth="1"/>
    <col min="5" max="5" width="17.7109375" style="935" customWidth="1"/>
    <col min="6" max="6" width="14.7109375" style="935" customWidth="1"/>
    <col min="7" max="7" width="14.5703125" style="935" customWidth="1"/>
    <col min="8" max="9" width="14.7109375" style="935" customWidth="1"/>
    <col min="10" max="10" width="14.5703125" style="935" customWidth="1"/>
    <col min="11" max="11" width="14.7109375" style="935" customWidth="1"/>
    <col min="12" max="12" width="22.5703125" style="935" bestFit="1" customWidth="1"/>
    <col min="13" max="16384" width="16.28515625" style="935"/>
  </cols>
  <sheetData>
    <row r="1" spans="1:15" ht="16.5" customHeight="1">
      <c r="A1" s="940" t="s">
        <v>348</v>
      </c>
      <c r="B1" s="940"/>
      <c r="C1" s="929"/>
      <c r="D1" s="929"/>
      <c r="E1" s="929"/>
      <c r="F1" s="929"/>
      <c r="G1" s="929"/>
      <c r="H1" s="929"/>
      <c r="I1" s="929"/>
      <c r="J1" s="929"/>
      <c r="K1" s="929"/>
      <c r="L1" s="929"/>
    </row>
    <row r="2" spans="1:15" ht="15" customHeight="1">
      <c r="A2" s="947" t="s">
        <v>349</v>
      </c>
      <c r="B2" s="947"/>
      <c r="C2" s="947"/>
      <c r="D2" s="947"/>
      <c r="E2" s="947"/>
      <c r="F2" s="947"/>
      <c r="G2" s="948"/>
      <c r="H2" s="948"/>
      <c r="I2" s="948"/>
      <c r="J2" s="948"/>
      <c r="K2" s="948"/>
      <c r="L2" s="948"/>
    </row>
    <row r="3" spans="1:15" ht="15" customHeight="1">
      <c r="A3" s="947"/>
      <c r="B3" s="947"/>
      <c r="C3" s="947"/>
      <c r="D3" s="947"/>
      <c r="E3" s="947"/>
      <c r="F3" s="947"/>
      <c r="G3" s="948"/>
      <c r="H3" s="948"/>
      <c r="I3" s="948"/>
      <c r="J3" s="948"/>
      <c r="K3" s="948"/>
      <c r="L3" s="948"/>
    </row>
    <row r="4" spans="1:15" ht="15.2" customHeight="1">
      <c r="A4" s="929"/>
      <c r="B4" s="949"/>
      <c r="C4" s="949"/>
      <c r="D4" s="929"/>
      <c r="E4" s="929"/>
      <c r="F4" s="929"/>
      <c r="G4" s="929"/>
      <c r="H4" s="929"/>
      <c r="I4" s="929"/>
      <c r="J4" s="940"/>
      <c r="K4" s="940"/>
      <c r="L4" s="950" t="s">
        <v>2</v>
      </c>
    </row>
    <row r="5" spans="1:15" ht="15.95" customHeight="1">
      <c r="A5" s="951" t="s">
        <v>4</v>
      </c>
      <c r="B5" s="952" t="s">
        <v>4</v>
      </c>
      <c r="C5" s="952" t="s">
        <v>3</v>
      </c>
      <c r="D5" s="953"/>
      <c r="E5" s="928" t="s">
        <v>4</v>
      </c>
      <c r="F5" s="941" t="s">
        <v>4</v>
      </c>
      <c r="G5" s="926" t="s">
        <v>4</v>
      </c>
      <c r="H5" s="927" t="s">
        <v>4</v>
      </c>
      <c r="I5" s="928" t="s">
        <v>4</v>
      </c>
      <c r="J5" s="927" t="s">
        <v>4</v>
      </c>
      <c r="K5" s="928" t="s">
        <v>4</v>
      </c>
      <c r="L5" s="928" t="s">
        <v>4</v>
      </c>
    </row>
    <row r="6" spans="1:15" ht="15.95" customHeight="1">
      <c r="A6" s="954"/>
      <c r="B6" s="955"/>
      <c r="C6" s="930" t="s">
        <v>746</v>
      </c>
      <c r="D6" s="955"/>
      <c r="E6" s="942"/>
      <c r="F6" s="943" t="s">
        <v>5</v>
      </c>
      <c r="G6" s="931" t="s">
        <v>6</v>
      </c>
      <c r="H6" s="932" t="s">
        <v>7</v>
      </c>
      <c r="I6" s="933" t="s">
        <v>7</v>
      </c>
      <c r="J6" s="932" t="s">
        <v>8</v>
      </c>
      <c r="K6" s="934" t="s">
        <v>9</v>
      </c>
      <c r="L6" s="933" t="s">
        <v>10</v>
      </c>
    </row>
    <row r="7" spans="1:15" ht="15.95" customHeight="1">
      <c r="A7" s="954" t="s">
        <v>4</v>
      </c>
      <c r="B7" s="955"/>
      <c r="C7" s="930" t="s">
        <v>11</v>
      </c>
      <c r="D7" s="929"/>
      <c r="E7" s="934" t="s">
        <v>12</v>
      </c>
      <c r="F7" s="943" t="s">
        <v>13</v>
      </c>
      <c r="G7" s="936" t="s">
        <v>14</v>
      </c>
      <c r="H7" s="932" t="s">
        <v>15</v>
      </c>
      <c r="I7" s="933" t="s">
        <v>16</v>
      </c>
      <c r="J7" s="932" t="s">
        <v>17</v>
      </c>
      <c r="K7" s="933" t="s">
        <v>18</v>
      </c>
      <c r="L7" s="937" t="s">
        <v>19</v>
      </c>
    </row>
    <row r="8" spans="1:15" ht="15.95" customHeight="1">
      <c r="A8" s="956" t="s">
        <v>4</v>
      </c>
      <c r="B8" s="957"/>
      <c r="C8" s="930" t="s">
        <v>703</v>
      </c>
      <c r="D8" s="929"/>
      <c r="E8" s="934" t="s">
        <v>4</v>
      </c>
      <c r="F8" s="943" t="s">
        <v>20</v>
      </c>
      <c r="G8" s="936" t="s">
        <v>21</v>
      </c>
      <c r="H8" s="932" t="s">
        <v>22</v>
      </c>
      <c r="I8" s="933" t="s">
        <v>4</v>
      </c>
      <c r="J8" s="932" t="s">
        <v>23</v>
      </c>
      <c r="K8" s="933" t="s">
        <v>24</v>
      </c>
      <c r="L8" s="933" t="s">
        <v>25</v>
      </c>
    </row>
    <row r="9" spans="1:15" ht="15.95" customHeight="1">
      <c r="A9" s="958" t="s">
        <v>4</v>
      </c>
      <c r="B9" s="959"/>
      <c r="C9" s="930" t="s">
        <v>26</v>
      </c>
      <c r="D9" s="929"/>
      <c r="E9" s="944" t="s">
        <v>4</v>
      </c>
      <c r="F9" s="943" t="s">
        <v>4</v>
      </c>
      <c r="G9" s="936" t="s">
        <v>4</v>
      </c>
      <c r="H9" s="932" t="s">
        <v>27</v>
      </c>
      <c r="I9" s="933"/>
      <c r="J9" s="932" t="s">
        <v>28</v>
      </c>
      <c r="K9" s="933" t="s">
        <v>4</v>
      </c>
      <c r="L9" s="933" t="s">
        <v>29</v>
      </c>
    </row>
    <row r="10" spans="1:15" ht="15.95" customHeight="1">
      <c r="A10" s="954"/>
      <c r="B10" s="955"/>
      <c r="C10" s="930" t="s">
        <v>30</v>
      </c>
      <c r="D10" s="960"/>
      <c r="E10" s="938"/>
      <c r="F10" s="961"/>
      <c r="G10" s="962"/>
      <c r="H10" s="952"/>
      <c r="I10" s="963"/>
      <c r="J10" s="964"/>
      <c r="K10" s="952"/>
      <c r="L10" s="963"/>
    </row>
    <row r="11" spans="1:15" s="973" customFormat="1" ht="9.9499999999999993" customHeight="1">
      <c r="A11" s="965">
        <v>1</v>
      </c>
      <c r="B11" s="966"/>
      <c r="C11" s="966"/>
      <c r="D11" s="966"/>
      <c r="E11" s="967" t="s">
        <v>32</v>
      </c>
      <c r="F11" s="967">
        <v>3</v>
      </c>
      <c r="G11" s="968" t="s">
        <v>34</v>
      </c>
      <c r="H11" s="969" t="s">
        <v>35</v>
      </c>
      <c r="I11" s="970" t="s">
        <v>36</v>
      </c>
      <c r="J11" s="971">
        <v>7</v>
      </c>
      <c r="K11" s="1005">
        <v>8</v>
      </c>
      <c r="L11" s="972">
        <v>9</v>
      </c>
    </row>
    <row r="12" spans="1:15" ht="18.95" customHeight="1">
      <c r="A12" s="974"/>
      <c r="B12" s="975"/>
      <c r="C12" s="976" t="s">
        <v>40</v>
      </c>
      <c r="D12" s="977" t="s">
        <v>41</v>
      </c>
      <c r="E12" s="1077">
        <v>435340000000</v>
      </c>
      <c r="F12" s="1077">
        <v>235893971000</v>
      </c>
      <c r="G12" s="1077">
        <v>26270074000</v>
      </c>
      <c r="H12" s="1077">
        <v>87714670000</v>
      </c>
      <c r="I12" s="1077">
        <v>24058053000</v>
      </c>
      <c r="J12" s="1077">
        <v>27599900000</v>
      </c>
      <c r="K12" s="1077">
        <v>23327650000</v>
      </c>
      <c r="L12" s="1078">
        <v>10475682000</v>
      </c>
      <c r="O12" s="1145"/>
    </row>
    <row r="13" spans="1:15" ht="18.95" customHeight="1">
      <c r="A13" s="978"/>
      <c r="B13" s="979"/>
      <c r="C13" s="980"/>
      <c r="D13" s="961" t="s">
        <v>42</v>
      </c>
      <c r="E13" s="1079">
        <v>435340000000.00012</v>
      </c>
      <c r="F13" s="1077">
        <v>237810463823.88998</v>
      </c>
      <c r="G13" s="1077">
        <v>26199588855.529999</v>
      </c>
      <c r="H13" s="1077">
        <v>87912865682.25</v>
      </c>
      <c r="I13" s="1077">
        <v>24398086511.91</v>
      </c>
      <c r="J13" s="1077">
        <v>27299905000</v>
      </c>
      <c r="K13" s="1077">
        <v>22349770706.959999</v>
      </c>
      <c r="L13" s="1080">
        <v>9369319419.4600029</v>
      </c>
    </row>
    <row r="14" spans="1:15" ht="18.95" customHeight="1">
      <c r="A14" s="978"/>
      <c r="B14" s="979"/>
      <c r="C14" s="945" t="s">
        <v>4</v>
      </c>
      <c r="D14" s="961" t="s">
        <v>43</v>
      </c>
      <c r="E14" s="1079">
        <v>356042934029.39008</v>
      </c>
      <c r="F14" s="1077">
        <v>205720903601.54004</v>
      </c>
      <c r="G14" s="1077">
        <v>22023534533.43</v>
      </c>
      <c r="H14" s="1077">
        <v>65106878623.820023</v>
      </c>
      <c r="I14" s="1077">
        <v>11581353052.380003</v>
      </c>
      <c r="J14" s="1077">
        <v>25953941784.830002</v>
      </c>
      <c r="K14" s="1077">
        <v>19052643099.119999</v>
      </c>
      <c r="L14" s="1080">
        <v>6603679334.2699938</v>
      </c>
    </row>
    <row r="15" spans="1:15" ht="18.95" customHeight="1">
      <c r="A15" s="978"/>
      <c r="B15" s="979"/>
      <c r="C15" s="980"/>
      <c r="D15" s="961" t="s">
        <v>44</v>
      </c>
      <c r="E15" s="1006">
        <v>0.81785026422885576</v>
      </c>
      <c r="F15" s="1007">
        <v>0.87209055292701843</v>
      </c>
      <c r="G15" s="1007">
        <v>0.83835068502014876</v>
      </c>
      <c r="H15" s="1007">
        <v>0.7422575793059476</v>
      </c>
      <c r="I15" s="1007">
        <v>0.4813919502288902</v>
      </c>
      <c r="J15" s="1007">
        <v>0.94036361670984325</v>
      </c>
      <c r="K15" s="1007">
        <v>0.81674078182414422</v>
      </c>
      <c r="L15" s="1008">
        <v>0.63038180562086499</v>
      </c>
    </row>
    <row r="16" spans="1:15" ht="18.95" customHeight="1">
      <c r="A16" s="981"/>
      <c r="B16" s="982"/>
      <c r="C16" s="983"/>
      <c r="D16" s="961" t="s">
        <v>45</v>
      </c>
      <c r="E16" s="1009">
        <v>0.81785026422885554</v>
      </c>
      <c r="F16" s="1010">
        <v>0.86506245475340482</v>
      </c>
      <c r="G16" s="1010">
        <v>0.8406061123658225</v>
      </c>
      <c r="H16" s="1010">
        <v>0.74058419229718486</v>
      </c>
      <c r="I16" s="1010">
        <v>0.47468284230923313</v>
      </c>
      <c r="J16" s="1010">
        <v>0.950697146558935</v>
      </c>
      <c r="K16" s="1010">
        <v>0.85247599847575917</v>
      </c>
      <c r="L16" s="1011">
        <v>0.70481953262840025</v>
      </c>
    </row>
    <row r="17" spans="1:15" ht="18.95" customHeight="1">
      <c r="A17" s="984" t="s">
        <v>350</v>
      </c>
      <c r="B17" s="985" t="s">
        <v>47</v>
      </c>
      <c r="C17" s="986" t="s">
        <v>351</v>
      </c>
      <c r="D17" s="987" t="s">
        <v>41</v>
      </c>
      <c r="E17" s="1081">
        <v>5609137000</v>
      </c>
      <c r="F17" s="1076">
        <v>2660447000</v>
      </c>
      <c r="G17" s="1076">
        <v>1965000</v>
      </c>
      <c r="H17" s="1076">
        <v>1152618000</v>
      </c>
      <c r="I17" s="1076">
        <v>128465000</v>
      </c>
      <c r="J17" s="1076">
        <v>0</v>
      </c>
      <c r="K17" s="1076">
        <v>0</v>
      </c>
      <c r="L17" s="1084">
        <v>1665642000</v>
      </c>
    </row>
    <row r="18" spans="1:15" ht="18.95" customHeight="1">
      <c r="A18" s="988"/>
      <c r="B18" s="985"/>
      <c r="C18" s="986"/>
      <c r="D18" s="989" t="s">
        <v>42</v>
      </c>
      <c r="E18" s="1083">
        <v>9480425476.8300018</v>
      </c>
      <c r="F18" s="1076">
        <v>5246865306.1000004</v>
      </c>
      <c r="G18" s="1076">
        <v>2716912.06</v>
      </c>
      <c r="H18" s="1076">
        <v>1443048400.9800005</v>
      </c>
      <c r="I18" s="1076">
        <v>155987172</v>
      </c>
      <c r="J18" s="1076">
        <v>0</v>
      </c>
      <c r="K18" s="1076">
        <v>0</v>
      </c>
      <c r="L18" s="1084">
        <v>2631807685.6900001</v>
      </c>
    </row>
    <row r="19" spans="1:15" ht="18.95" customHeight="1">
      <c r="A19" s="988"/>
      <c r="B19" s="985"/>
      <c r="C19" s="986"/>
      <c r="D19" s="989" t="s">
        <v>43</v>
      </c>
      <c r="E19" s="1083">
        <v>8102850662.819993</v>
      </c>
      <c r="F19" s="1076">
        <v>4567136247.4799986</v>
      </c>
      <c r="G19" s="1076">
        <v>1509303.29</v>
      </c>
      <c r="H19" s="1076">
        <v>1149319009.869998</v>
      </c>
      <c r="I19" s="1076">
        <v>70483101.310000002</v>
      </c>
      <c r="J19" s="1076">
        <v>0</v>
      </c>
      <c r="K19" s="1076">
        <v>0</v>
      </c>
      <c r="L19" s="1084">
        <v>2314403000.8699961</v>
      </c>
    </row>
    <row r="20" spans="1:15" ht="18.95" customHeight="1">
      <c r="A20" s="988"/>
      <c r="B20" s="986"/>
      <c r="C20" s="986"/>
      <c r="D20" s="989" t="s">
        <v>44</v>
      </c>
      <c r="E20" s="1012">
        <v>1.4445806302859054</v>
      </c>
      <c r="F20" s="946">
        <v>1.7166800344002338</v>
      </c>
      <c r="G20" s="946">
        <v>0.7680932773536896</v>
      </c>
      <c r="H20" s="946">
        <v>0.99713782872556045</v>
      </c>
      <c r="I20" s="946">
        <v>0.54865606437551084</v>
      </c>
      <c r="J20" s="946">
        <v>0</v>
      </c>
      <c r="K20" s="946">
        <v>0</v>
      </c>
      <c r="L20" s="1013">
        <v>1.3894960627013464</v>
      </c>
    </row>
    <row r="21" spans="1:15" s="993" customFormat="1" ht="18.95" customHeight="1">
      <c r="A21" s="990"/>
      <c r="B21" s="991"/>
      <c r="C21" s="991"/>
      <c r="D21" s="992" t="s">
        <v>45</v>
      </c>
      <c r="E21" s="1014">
        <v>0.85469272266558305</v>
      </c>
      <c r="F21" s="1015">
        <v>0.87045044632082524</v>
      </c>
      <c r="G21" s="1015">
        <v>0.55552158357308035</v>
      </c>
      <c r="H21" s="1015">
        <v>0.79645215579011386</v>
      </c>
      <c r="I21" s="1015">
        <v>0.45185190811716236</v>
      </c>
      <c r="J21" s="1015">
        <v>0</v>
      </c>
      <c r="K21" s="1015">
        <v>0</v>
      </c>
      <c r="L21" s="1016">
        <v>0.87939670267480519</v>
      </c>
      <c r="O21" s="935"/>
    </row>
    <row r="22" spans="1:15" ht="18.95" customHeight="1">
      <c r="A22" s="984" t="s">
        <v>352</v>
      </c>
      <c r="B22" s="985" t="s">
        <v>47</v>
      </c>
      <c r="C22" s="986" t="s">
        <v>353</v>
      </c>
      <c r="D22" s="989" t="s">
        <v>41</v>
      </c>
      <c r="E22" s="1081">
        <v>9029000</v>
      </c>
      <c r="F22" s="1076">
        <v>1534000</v>
      </c>
      <c r="G22" s="1076">
        <v>8000</v>
      </c>
      <c r="H22" s="1076">
        <v>1493000</v>
      </c>
      <c r="I22" s="1076">
        <v>0</v>
      </c>
      <c r="J22" s="1076">
        <v>0</v>
      </c>
      <c r="K22" s="1076">
        <v>0</v>
      </c>
      <c r="L22" s="1084">
        <v>5994000</v>
      </c>
    </row>
    <row r="23" spans="1:15" ht="18.95" customHeight="1">
      <c r="A23" s="984"/>
      <c r="B23" s="985"/>
      <c r="C23" s="986"/>
      <c r="D23" s="989" t="s">
        <v>42</v>
      </c>
      <c r="E23" s="1083">
        <v>9762900.8200000003</v>
      </c>
      <c r="F23" s="1076">
        <v>1823250.82</v>
      </c>
      <c r="G23" s="1076">
        <v>8000</v>
      </c>
      <c r="H23" s="1076">
        <v>1938000</v>
      </c>
      <c r="I23" s="1076">
        <v>0</v>
      </c>
      <c r="J23" s="1076">
        <v>0</v>
      </c>
      <c r="K23" s="1076">
        <v>0</v>
      </c>
      <c r="L23" s="1084">
        <v>5993650</v>
      </c>
    </row>
    <row r="24" spans="1:15" ht="18.95" customHeight="1">
      <c r="A24" s="984"/>
      <c r="B24" s="985"/>
      <c r="C24" s="986"/>
      <c r="D24" s="989" t="s">
        <v>43</v>
      </c>
      <c r="E24" s="1083">
        <v>5681788.4499999993</v>
      </c>
      <c r="F24" s="1076">
        <v>912172.54</v>
      </c>
      <c r="G24" s="1076">
        <v>6265.84</v>
      </c>
      <c r="H24" s="1076">
        <v>1508645.4999999998</v>
      </c>
      <c r="I24" s="1076">
        <v>0</v>
      </c>
      <c r="J24" s="1076">
        <v>0</v>
      </c>
      <c r="K24" s="1076">
        <v>0</v>
      </c>
      <c r="L24" s="1084">
        <v>3254704.57</v>
      </c>
    </row>
    <row r="25" spans="1:15" ht="18.95" customHeight="1">
      <c r="A25" s="984"/>
      <c r="B25" s="986"/>
      <c r="C25" s="986"/>
      <c r="D25" s="989" t="s">
        <v>44</v>
      </c>
      <c r="E25" s="1012">
        <v>0.62928214087938861</v>
      </c>
      <c r="F25" s="946">
        <v>0.59463659713168193</v>
      </c>
      <c r="G25" s="946">
        <v>0.78322999999999998</v>
      </c>
      <c r="H25" s="946">
        <v>1.0104792364367046</v>
      </c>
      <c r="I25" s="946">
        <v>0</v>
      </c>
      <c r="J25" s="946">
        <v>0</v>
      </c>
      <c r="K25" s="946">
        <v>0</v>
      </c>
      <c r="L25" s="1013">
        <v>0.54299375542208872</v>
      </c>
    </row>
    <row r="26" spans="1:15" ht="18.95" customHeight="1">
      <c r="A26" s="990"/>
      <c r="B26" s="991"/>
      <c r="C26" s="991"/>
      <c r="D26" s="989" t="s">
        <v>45</v>
      </c>
      <c r="E26" s="1014">
        <v>0.58197748340948519</v>
      </c>
      <c r="F26" s="1015">
        <v>0.5003000848780641</v>
      </c>
      <c r="G26" s="1015">
        <v>0.78322999999999998</v>
      </c>
      <c r="H26" s="1015">
        <v>0.77845485036119699</v>
      </c>
      <c r="I26" s="1015">
        <v>0</v>
      </c>
      <c r="J26" s="1015">
        <v>0</v>
      </c>
      <c r="K26" s="1015">
        <v>0</v>
      </c>
      <c r="L26" s="1016">
        <v>0.54302546361565984</v>
      </c>
    </row>
    <row r="27" spans="1:15" ht="18.95" customHeight="1">
      <c r="A27" s="984" t="s">
        <v>354</v>
      </c>
      <c r="B27" s="985" t="s">
        <v>47</v>
      </c>
      <c r="C27" s="986" t="s">
        <v>355</v>
      </c>
      <c r="D27" s="987" t="s">
        <v>41</v>
      </c>
      <c r="E27" s="1081">
        <v>123800000</v>
      </c>
      <c r="F27" s="1076">
        <v>5233000</v>
      </c>
      <c r="G27" s="1076">
        <v>1217000</v>
      </c>
      <c r="H27" s="1076">
        <v>40306000</v>
      </c>
      <c r="I27" s="1076">
        <v>452000</v>
      </c>
      <c r="J27" s="1076">
        <v>0</v>
      </c>
      <c r="K27" s="1076">
        <v>0</v>
      </c>
      <c r="L27" s="1084">
        <v>76592000</v>
      </c>
    </row>
    <row r="28" spans="1:15" ht="18.95" customHeight="1">
      <c r="A28" s="984"/>
      <c r="B28" s="985"/>
      <c r="C28" s="986"/>
      <c r="D28" s="989" t="s">
        <v>42</v>
      </c>
      <c r="E28" s="1083">
        <v>190743012</v>
      </c>
      <c r="F28" s="1076">
        <v>5233000</v>
      </c>
      <c r="G28" s="1076">
        <v>1239997</v>
      </c>
      <c r="H28" s="1076">
        <v>40335212</v>
      </c>
      <c r="I28" s="1076">
        <v>489791</v>
      </c>
      <c r="J28" s="1076">
        <v>0</v>
      </c>
      <c r="K28" s="1076">
        <v>0</v>
      </c>
      <c r="L28" s="1084">
        <v>143445012</v>
      </c>
    </row>
    <row r="29" spans="1:15" ht="18.95" customHeight="1">
      <c r="A29" s="984"/>
      <c r="B29" s="985"/>
      <c r="C29" s="986"/>
      <c r="D29" s="989" t="s">
        <v>43</v>
      </c>
      <c r="E29" s="1083">
        <v>135781837.80000001</v>
      </c>
      <c r="F29" s="1076">
        <v>5217490</v>
      </c>
      <c r="G29" s="1076">
        <v>887007.44000000006</v>
      </c>
      <c r="H29" s="1076">
        <v>30385720.350000013</v>
      </c>
      <c r="I29" s="1076">
        <v>433871.62</v>
      </c>
      <c r="J29" s="1076">
        <v>0</v>
      </c>
      <c r="K29" s="1076">
        <v>0</v>
      </c>
      <c r="L29" s="1084">
        <v>98857748.389999986</v>
      </c>
    </row>
    <row r="30" spans="1:15" ht="18.95" customHeight="1">
      <c r="A30" s="988"/>
      <c r="B30" s="986"/>
      <c r="C30" s="986"/>
      <c r="D30" s="989" t="s">
        <v>44</v>
      </c>
      <c r="E30" s="1012">
        <v>1.0967838271405494</v>
      </c>
      <c r="F30" s="946">
        <v>0.99703611695012417</v>
      </c>
      <c r="G30" s="946">
        <v>0.72884752670501241</v>
      </c>
      <c r="H30" s="946">
        <v>0.75387585843298799</v>
      </c>
      <c r="I30" s="946">
        <v>0.95989296460176987</v>
      </c>
      <c r="J30" s="946">
        <v>0</v>
      </c>
      <c r="K30" s="946">
        <v>0</v>
      </c>
      <c r="L30" s="1013">
        <v>1.2907059273814496</v>
      </c>
    </row>
    <row r="31" spans="1:15" ht="18.95" customHeight="1">
      <c r="A31" s="990"/>
      <c r="B31" s="991"/>
      <c r="C31" s="991"/>
      <c r="D31" s="994" t="s">
        <v>45</v>
      </c>
      <c r="E31" s="1014">
        <v>0.71185746925292348</v>
      </c>
      <c r="F31" s="1015">
        <v>0.99703611695012417</v>
      </c>
      <c r="G31" s="1015">
        <v>0.71533031128301117</v>
      </c>
      <c r="H31" s="1015">
        <v>0.75332987837029375</v>
      </c>
      <c r="I31" s="1015">
        <v>0.88583011937744871</v>
      </c>
      <c r="J31" s="1015">
        <v>0</v>
      </c>
      <c r="K31" s="1015">
        <v>0</v>
      </c>
      <c r="L31" s="1016">
        <v>0.68916825347680954</v>
      </c>
    </row>
    <row r="32" spans="1:15" ht="18.95" customHeight="1">
      <c r="A32" s="984" t="s">
        <v>356</v>
      </c>
      <c r="B32" s="985" t="s">
        <v>47</v>
      </c>
      <c r="C32" s="986" t="s">
        <v>357</v>
      </c>
      <c r="D32" s="989" t="s">
        <v>41</v>
      </c>
      <c r="E32" s="1081">
        <v>695479000</v>
      </c>
      <c r="F32" s="1076">
        <v>695479000</v>
      </c>
      <c r="G32" s="1076">
        <v>0</v>
      </c>
      <c r="H32" s="1076">
        <v>0</v>
      </c>
      <c r="I32" s="1076">
        <v>0</v>
      </c>
      <c r="J32" s="1076">
        <v>0</v>
      </c>
      <c r="K32" s="1076">
        <v>0</v>
      </c>
      <c r="L32" s="1084">
        <v>0</v>
      </c>
    </row>
    <row r="33" spans="1:12" ht="18.95" customHeight="1">
      <c r="A33" s="984"/>
      <c r="B33" s="985"/>
      <c r="C33" s="986"/>
      <c r="D33" s="989" t="s">
        <v>42</v>
      </c>
      <c r="E33" s="1083">
        <v>735488000</v>
      </c>
      <c r="F33" s="1076">
        <v>735488000</v>
      </c>
      <c r="G33" s="1076">
        <v>0</v>
      </c>
      <c r="H33" s="1076">
        <v>0</v>
      </c>
      <c r="I33" s="1076">
        <v>0</v>
      </c>
      <c r="J33" s="1076">
        <v>0</v>
      </c>
      <c r="K33" s="1076">
        <v>0</v>
      </c>
      <c r="L33" s="1084">
        <v>0</v>
      </c>
    </row>
    <row r="34" spans="1:12" ht="18.95" customHeight="1">
      <c r="A34" s="984"/>
      <c r="B34" s="985"/>
      <c r="C34" s="986"/>
      <c r="D34" s="989" t="s">
        <v>43</v>
      </c>
      <c r="E34" s="1083">
        <v>705727724.86000001</v>
      </c>
      <c r="F34" s="1076">
        <v>705727724.86000001</v>
      </c>
      <c r="G34" s="1076">
        <v>0</v>
      </c>
      <c r="H34" s="1076">
        <v>0</v>
      </c>
      <c r="I34" s="1076">
        <v>0</v>
      </c>
      <c r="J34" s="1076">
        <v>0</v>
      </c>
      <c r="K34" s="1076">
        <v>0</v>
      </c>
      <c r="L34" s="1084">
        <v>0</v>
      </c>
    </row>
    <row r="35" spans="1:12" ht="18.95" customHeight="1">
      <c r="A35" s="988"/>
      <c r="B35" s="986"/>
      <c r="C35" s="986"/>
      <c r="D35" s="989" t="s">
        <v>44</v>
      </c>
      <c r="E35" s="1012">
        <v>1.014736210381622</v>
      </c>
      <c r="F35" s="946">
        <v>1.014736210381622</v>
      </c>
      <c r="G35" s="946">
        <v>0</v>
      </c>
      <c r="H35" s="946">
        <v>0</v>
      </c>
      <c r="I35" s="946">
        <v>0</v>
      </c>
      <c r="J35" s="946">
        <v>0</v>
      </c>
      <c r="K35" s="946">
        <v>0</v>
      </c>
      <c r="L35" s="1013">
        <v>0</v>
      </c>
    </row>
    <row r="36" spans="1:12" ht="18.95" customHeight="1">
      <c r="A36" s="990"/>
      <c r="B36" s="991"/>
      <c r="C36" s="991"/>
      <c r="D36" s="989" t="s">
        <v>45</v>
      </c>
      <c r="E36" s="1014">
        <v>0.95953669517381657</v>
      </c>
      <c r="F36" s="1015">
        <v>0.95953669517381657</v>
      </c>
      <c r="G36" s="1015">
        <v>0</v>
      </c>
      <c r="H36" s="1015">
        <v>0</v>
      </c>
      <c r="I36" s="1015">
        <v>0</v>
      </c>
      <c r="J36" s="1015">
        <v>0</v>
      </c>
      <c r="K36" s="1015">
        <v>0</v>
      </c>
      <c r="L36" s="1016">
        <v>0</v>
      </c>
    </row>
    <row r="37" spans="1:12" ht="18.95" customHeight="1">
      <c r="A37" s="984" t="s">
        <v>358</v>
      </c>
      <c r="B37" s="985" t="s">
        <v>47</v>
      </c>
      <c r="C37" s="986" t="s">
        <v>359</v>
      </c>
      <c r="D37" s="987" t="s">
        <v>41</v>
      </c>
      <c r="E37" s="1081">
        <v>818225000</v>
      </c>
      <c r="F37" s="1076">
        <v>120787000</v>
      </c>
      <c r="G37" s="1076">
        <v>155000</v>
      </c>
      <c r="H37" s="1076">
        <v>432023000</v>
      </c>
      <c r="I37" s="1076">
        <v>172066000</v>
      </c>
      <c r="J37" s="1076">
        <v>0</v>
      </c>
      <c r="K37" s="1076">
        <v>0</v>
      </c>
      <c r="L37" s="1084">
        <v>93194000</v>
      </c>
    </row>
    <row r="38" spans="1:12" ht="18.95" customHeight="1">
      <c r="A38" s="984"/>
      <c r="B38" s="985"/>
      <c r="C38" s="986"/>
      <c r="D38" s="989" t="s">
        <v>42</v>
      </c>
      <c r="E38" s="1083">
        <v>898721520</v>
      </c>
      <c r="F38" s="1076">
        <v>175191453</v>
      </c>
      <c r="G38" s="1076">
        <v>165000</v>
      </c>
      <c r="H38" s="1076">
        <v>453158008</v>
      </c>
      <c r="I38" s="1076">
        <v>175488498</v>
      </c>
      <c r="J38" s="1076">
        <v>0</v>
      </c>
      <c r="K38" s="1076">
        <v>0</v>
      </c>
      <c r="L38" s="1084">
        <v>94718561</v>
      </c>
    </row>
    <row r="39" spans="1:12" ht="18.95" customHeight="1">
      <c r="A39" s="984"/>
      <c r="B39" s="985"/>
      <c r="C39" s="986"/>
      <c r="D39" s="989" t="s">
        <v>43</v>
      </c>
      <c r="E39" s="1083">
        <v>564793894.54000008</v>
      </c>
      <c r="F39" s="1076">
        <v>139269675.79999998</v>
      </c>
      <c r="G39" s="1076">
        <v>152655.34</v>
      </c>
      <c r="H39" s="1076">
        <v>268093543.14000005</v>
      </c>
      <c r="I39" s="1076">
        <v>79185055.060000002</v>
      </c>
      <c r="J39" s="1076">
        <v>0</v>
      </c>
      <c r="K39" s="1076">
        <v>0</v>
      </c>
      <c r="L39" s="1084">
        <v>78092965.200000003</v>
      </c>
    </row>
    <row r="40" spans="1:12" ht="18.95" customHeight="1">
      <c r="A40" s="988"/>
      <c r="B40" s="986"/>
      <c r="C40" s="986"/>
      <c r="D40" s="989" t="s">
        <v>44</v>
      </c>
      <c r="E40" s="1012">
        <v>0.69026721811237746</v>
      </c>
      <c r="F40" s="946">
        <v>1.1530187503622078</v>
      </c>
      <c r="G40" s="946">
        <v>0.98487316129032254</v>
      </c>
      <c r="H40" s="946">
        <v>0.62055386666913581</v>
      </c>
      <c r="I40" s="946">
        <v>0.46020163809235992</v>
      </c>
      <c r="J40" s="946">
        <v>0</v>
      </c>
      <c r="K40" s="946">
        <v>0</v>
      </c>
      <c r="L40" s="1013">
        <v>0.83796129793763552</v>
      </c>
    </row>
    <row r="41" spans="1:12" ht="18.95" customHeight="1">
      <c r="A41" s="990"/>
      <c r="B41" s="991"/>
      <c r="C41" s="991"/>
      <c r="D41" s="995" t="s">
        <v>45</v>
      </c>
      <c r="E41" s="1014">
        <v>0.62844149380110548</v>
      </c>
      <c r="F41" s="1015">
        <v>0.79495702224696996</v>
      </c>
      <c r="G41" s="1015">
        <v>0.92518387878787878</v>
      </c>
      <c r="H41" s="1015">
        <v>0.59161161980392507</v>
      </c>
      <c r="I41" s="1015">
        <v>0.45122646761726803</v>
      </c>
      <c r="J41" s="1015">
        <v>0</v>
      </c>
      <c r="K41" s="1015">
        <v>0</v>
      </c>
      <c r="L41" s="1016">
        <v>0.82447372907196093</v>
      </c>
    </row>
    <row r="42" spans="1:12" ht="18.75" customHeight="1">
      <c r="A42" s="996" t="s">
        <v>360</v>
      </c>
      <c r="B42" s="997" t="s">
        <v>47</v>
      </c>
      <c r="C42" s="998" t="s">
        <v>361</v>
      </c>
      <c r="D42" s="999" t="s">
        <v>41</v>
      </c>
      <c r="E42" s="1157">
        <v>0</v>
      </c>
      <c r="F42" s="1156">
        <v>0</v>
      </c>
      <c r="G42" s="1156">
        <v>0</v>
      </c>
      <c r="H42" s="1156">
        <v>0</v>
      </c>
      <c r="I42" s="1156">
        <v>0</v>
      </c>
      <c r="J42" s="1156">
        <v>0</v>
      </c>
      <c r="K42" s="1156">
        <v>0</v>
      </c>
      <c r="L42" s="1159">
        <v>0</v>
      </c>
    </row>
    <row r="43" spans="1:12" ht="18.95" customHeight="1">
      <c r="A43" s="988"/>
      <c r="B43" s="986"/>
      <c r="C43" s="986" t="s">
        <v>362</v>
      </c>
      <c r="D43" s="989" t="s">
        <v>42</v>
      </c>
      <c r="E43" s="1158">
        <v>1498962</v>
      </c>
      <c r="F43" s="1156">
        <v>0</v>
      </c>
      <c r="G43" s="1156">
        <v>0</v>
      </c>
      <c r="H43" s="1156">
        <v>0</v>
      </c>
      <c r="I43" s="1156">
        <v>1498962</v>
      </c>
      <c r="J43" s="1156">
        <v>0</v>
      </c>
      <c r="K43" s="1156">
        <v>0</v>
      </c>
      <c r="L43" s="1159">
        <v>0</v>
      </c>
    </row>
    <row r="44" spans="1:12" ht="18.95" customHeight="1">
      <c r="A44" s="988"/>
      <c r="B44" s="986"/>
      <c r="C44" s="986"/>
      <c r="D44" s="989" t="s">
        <v>43</v>
      </c>
      <c r="E44" s="1158">
        <v>581912</v>
      </c>
      <c r="F44" s="1156">
        <v>0</v>
      </c>
      <c r="G44" s="1156">
        <v>0</v>
      </c>
      <c r="H44" s="1156">
        <v>0</v>
      </c>
      <c r="I44" s="1156">
        <v>581912</v>
      </c>
      <c r="J44" s="1156">
        <v>0</v>
      </c>
      <c r="K44" s="1156">
        <v>0</v>
      </c>
      <c r="L44" s="1159">
        <v>0</v>
      </c>
    </row>
    <row r="45" spans="1:12" ht="18.95" customHeight="1">
      <c r="A45" s="988"/>
      <c r="B45" s="986"/>
      <c r="C45" s="986"/>
      <c r="D45" s="989" t="s">
        <v>44</v>
      </c>
      <c r="E45" s="1151">
        <v>0</v>
      </c>
      <c r="F45" s="1150">
        <v>0</v>
      </c>
      <c r="G45" s="1150">
        <v>0</v>
      </c>
      <c r="H45" s="1150">
        <v>0</v>
      </c>
      <c r="I45" s="1150">
        <v>0</v>
      </c>
      <c r="J45" s="1150">
        <v>0</v>
      </c>
      <c r="K45" s="1150">
        <v>0</v>
      </c>
      <c r="L45" s="1152">
        <v>0</v>
      </c>
    </row>
    <row r="46" spans="1:12" ht="18.95" customHeight="1">
      <c r="A46" s="990"/>
      <c r="B46" s="991"/>
      <c r="C46" s="991"/>
      <c r="D46" s="992" t="s">
        <v>45</v>
      </c>
      <c r="E46" s="1153">
        <v>0.38820997463578127</v>
      </c>
      <c r="F46" s="1154">
        <v>0</v>
      </c>
      <c r="G46" s="1154">
        <v>0</v>
      </c>
      <c r="H46" s="1154">
        <v>0</v>
      </c>
      <c r="I46" s="1154">
        <v>0.38820997463578127</v>
      </c>
      <c r="J46" s="1154">
        <v>0</v>
      </c>
      <c r="K46" s="1154">
        <v>0</v>
      </c>
      <c r="L46" s="1155">
        <v>0</v>
      </c>
    </row>
    <row r="47" spans="1:12" ht="18.95" customHeight="1">
      <c r="A47" s="984" t="s">
        <v>363</v>
      </c>
      <c r="B47" s="985" t="s">
        <v>47</v>
      </c>
      <c r="C47" s="986" t="s">
        <v>364</v>
      </c>
      <c r="D47" s="1000" t="s">
        <v>41</v>
      </c>
      <c r="E47" s="1081">
        <v>441474000</v>
      </c>
      <c r="F47" s="1076">
        <v>339891000</v>
      </c>
      <c r="G47" s="1076">
        <v>257000</v>
      </c>
      <c r="H47" s="1076">
        <v>100246000</v>
      </c>
      <c r="I47" s="1076">
        <v>450000</v>
      </c>
      <c r="J47" s="1076">
        <v>0</v>
      </c>
      <c r="K47" s="1076">
        <v>0</v>
      </c>
      <c r="L47" s="1084">
        <v>630000</v>
      </c>
    </row>
    <row r="48" spans="1:12" ht="18.95" customHeight="1">
      <c r="A48" s="984"/>
      <c r="B48" s="985"/>
      <c r="C48" s="986"/>
      <c r="D48" s="989" t="s">
        <v>42</v>
      </c>
      <c r="E48" s="1083">
        <v>2203222286.6500001</v>
      </c>
      <c r="F48" s="1076">
        <v>1280395158</v>
      </c>
      <c r="G48" s="1076">
        <v>298000</v>
      </c>
      <c r="H48" s="1076">
        <v>922026950.64999998</v>
      </c>
      <c r="I48" s="1076">
        <v>498336</v>
      </c>
      <c r="J48" s="1076">
        <v>0</v>
      </c>
      <c r="K48" s="1076">
        <v>0</v>
      </c>
      <c r="L48" s="1084">
        <v>3842</v>
      </c>
    </row>
    <row r="49" spans="1:12" ht="18.95" customHeight="1">
      <c r="A49" s="984"/>
      <c r="B49" s="985"/>
      <c r="C49" s="986"/>
      <c r="D49" s="989" t="s">
        <v>43</v>
      </c>
      <c r="E49" s="1083">
        <v>1463140815.4200001</v>
      </c>
      <c r="F49" s="1076">
        <v>1229797355.4199998</v>
      </c>
      <c r="G49" s="1076">
        <v>160281.41</v>
      </c>
      <c r="H49" s="1076">
        <v>232724120.42000011</v>
      </c>
      <c r="I49" s="1076">
        <v>455216.5</v>
      </c>
      <c r="J49" s="1076">
        <v>0</v>
      </c>
      <c r="K49" s="1076">
        <v>0</v>
      </c>
      <c r="L49" s="1084">
        <v>3841.67</v>
      </c>
    </row>
    <row r="50" spans="1:12" ht="18.95" customHeight="1">
      <c r="A50" s="984"/>
      <c r="B50" s="986"/>
      <c r="C50" s="986"/>
      <c r="D50" s="989" t="s">
        <v>44</v>
      </c>
      <c r="E50" s="1012">
        <v>3.3142174067328996</v>
      </c>
      <c r="F50" s="946">
        <v>3.6182110012327477</v>
      </c>
      <c r="G50" s="946">
        <v>0.62366307392996112</v>
      </c>
      <c r="H50" s="946">
        <v>2.3215302398100683</v>
      </c>
      <c r="I50" s="946">
        <v>1.0115922222222222</v>
      </c>
      <c r="J50" s="946">
        <v>0</v>
      </c>
      <c r="K50" s="946">
        <v>0</v>
      </c>
      <c r="L50" s="1013">
        <v>6.0978888888888888E-3</v>
      </c>
    </row>
    <row r="51" spans="1:12" ht="18.95" customHeight="1">
      <c r="A51" s="990"/>
      <c r="B51" s="991"/>
      <c r="C51" s="991"/>
      <c r="D51" s="994" t="s">
        <v>45</v>
      </c>
      <c r="E51" s="1014">
        <v>0.66409132854438668</v>
      </c>
      <c r="F51" s="1015">
        <v>0.9604826664144569</v>
      </c>
      <c r="G51" s="1015">
        <v>0.53785708053691272</v>
      </c>
      <c r="H51" s="1015">
        <v>0.25240490015604961</v>
      </c>
      <c r="I51" s="1015">
        <v>0.91347303827136705</v>
      </c>
      <c r="J51" s="1015">
        <v>0</v>
      </c>
      <c r="K51" s="1015">
        <v>0</v>
      </c>
      <c r="L51" s="1016">
        <v>0.99991410723581475</v>
      </c>
    </row>
    <row r="52" spans="1:12" ht="18.95" customHeight="1">
      <c r="A52" s="984" t="s">
        <v>365</v>
      </c>
      <c r="B52" s="985" t="s">
        <v>47</v>
      </c>
      <c r="C52" s="986" t="s">
        <v>366</v>
      </c>
      <c r="D52" s="987" t="s">
        <v>41</v>
      </c>
      <c r="E52" s="1081">
        <v>21000000</v>
      </c>
      <c r="F52" s="1076">
        <v>21000000</v>
      </c>
      <c r="G52" s="1076">
        <v>0</v>
      </c>
      <c r="H52" s="1076">
        <v>0</v>
      </c>
      <c r="I52" s="1076">
        <v>0</v>
      </c>
      <c r="J52" s="1076">
        <v>0</v>
      </c>
      <c r="K52" s="1076">
        <v>0</v>
      </c>
      <c r="L52" s="1084">
        <v>0</v>
      </c>
    </row>
    <row r="53" spans="1:12" ht="18.95" customHeight="1">
      <c r="A53" s="984"/>
      <c r="B53" s="985"/>
      <c r="C53" s="986"/>
      <c r="D53" s="989" t="s">
        <v>42</v>
      </c>
      <c r="E53" s="1083">
        <v>21000000</v>
      </c>
      <c r="F53" s="1076">
        <v>21000000</v>
      </c>
      <c r="G53" s="1076">
        <v>0</v>
      </c>
      <c r="H53" s="1076">
        <v>0</v>
      </c>
      <c r="I53" s="1076">
        <v>0</v>
      </c>
      <c r="J53" s="1076">
        <v>0</v>
      </c>
      <c r="K53" s="1076">
        <v>0</v>
      </c>
      <c r="L53" s="1084">
        <v>0</v>
      </c>
    </row>
    <row r="54" spans="1:12" ht="18.95" customHeight="1">
      <c r="A54" s="984"/>
      <c r="B54" s="985"/>
      <c r="C54" s="986"/>
      <c r="D54" s="989" t="s">
        <v>43</v>
      </c>
      <c r="E54" s="1083">
        <v>9981954</v>
      </c>
      <c r="F54" s="1076">
        <v>9981954</v>
      </c>
      <c r="G54" s="1076">
        <v>0</v>
      </c>
      <c r="H54" s="1076">
        <v>0</v>
      </c>
      <c r="I54" s="1076">
        <v>0</v>
      </c>
      <c r="J54" s="1076">
        <v>0</v>
      </c>
      <c r="K54" s="1076">
        <v>0</v>
      </c>
      <c r="L54" s="1084">
        <v>0</v>
      </c>
    </row>
    <row r="55" spans="1:12" ht="18.95" customHeight="1">
      <c r="A55" s="988"/>
      <c r="B55" s="986"/>
      <c r="C55" s="986"/>
      <c r="D55" s="989" t="s">
        <v>44</v>
      </c>
      <c r="E55" s="1012">
        <v>0.47533114285714284</v>
      </c>
      <c r="F55" s="946">
        <v>0.47533114285714284</v>
      </c>
      <c r="G55" s="946">
        <v>0</v>
      </c>
      <c r="H55" s="946">
        <v>0</v>
      </c>
      <c r="I55" s="946">
        <v>0</v>
      </c>
      <c r="J55" s="946">
        <v>0</v>
      </c>
      <c r="K55" s="946">
        <v>0</v>
      </c>
      <c r="L55" s="1013">
        <v>0</v>
      </c>
    </row>
    <row r="56" spans="1:12" ht="18.95" customHeight="1">
      <c r="A56" s="990"/>
      <c r="B56" s="991"/>
      <c r="C56" s="991"/>
      <c r="D56" s="994" t="s">
        <v>45</v>
      </c>
      <c r="E56" s="1014">
        <v>0.47533114285714284</v>
      </c>
      <c r="F56" s="1015">
        <v>0.47533114285714284</v>
      </c>
      <c r="G56" s="1015">
        <v>0</v>
      </c>
      <c r="H56" s="1015">
        <v>0</v>
      </c>
      <c r="I56" s="1015">
        <v>0</v>
      </c>
      <c r="J56" s="1015">
        <v>0</v>
      </c>
      <c r="K56" s="1015">
        <v>0</v>
      </c>
      <c r="L56" s="1016">
        <v>0</v>
      </c>
    </row>
    <row r="57" spans="1:12" ht="18.95" customHeight="1">
      <c r="A57" s="984" t="s">
        <v>367</v>
      </c>
      <c r="B57" s="985" t="s">
        <v>47</v>
      </c>
      <c r="C57" s="986" t="s">
        <v>368</v>
      </c>
      <c r="D57" s="989" t="s">
        <v>41</v>
      </c>
      <c r="E57" s="1081">
        <v>13822948000</v>
      </c>
      <c r="F57" s="1076">
        <v>5656158000</v>
      </c>
      <c r="G57" s="1076">
        <v>13135000</v>
      </c>
      <c r="H57" s="1076">
        <v>3747756000</v>
      </c>
      <c r="I57" s="1076">
        <v>3415721000</v>
      </c>
      <c r="J57" s="1076">
        <v>0</v>
      </c>
      <c r="K57" s="1076">
        <v>0</v>
      </c>
      <c r="L57" s="1084">
        <v>990178000</v>
      </c>
    </row>
    <row r="58" spans="1:12" ht="18.95" customHeight="1">
      <c r="A58" s="984"/>
      <c r="B58" s="985"/>
      <c r="C58" s="986"/>
      <c r="D58" s="989" t="s">
        <v>42</v>
      </c>
      <c r="E58" s="1083">
        <v>15417793090.77</v>
      </c>
      <c r="F58" s="1076">
        <v>6765683566.0199995</v>
      </c>
      <c r="G58" s="1076">
        <v>13710278</v>
      </c>
      <c r="H58" s="1076">
        <v>3787156679.1900001</v>
      </c>
      <c r="I58" s="1076">
        <v>3551938008.2900009</v>
      </c>
      <c r="J58" s="1076">
        <v>0</v>
      </c>
      <c r="K58" s="1076">
        <v>0</v>
      </c>
      <c r="L58" s="1084">
        <v>1299304559.27</v>
      </c>
    </row>
    <row r="59" spans="1:12" ht="18.95" customHeight="1">
      <c r="A59" s="984"/>
      <c r="B59" s="985"/>
      <c r="C59" s="986"/>
      <c r="D59" s="989" t="s">
        <v>43</v>
      </c>
      <c r="E59" s="1083">
        <v>11140223199.609997</v>
      </c>
      <c r="F59" s="1076">
        <v>5327041482.6999989</v>
      </c>
      <c r="G59" s="1076">
        <v>10040167.209999999</v>
      </c>
      <c r="H59" s="1076">
        <v>2533013892.1499987</v>
      </c>
      <c r="I59" s="1076">
        <v>2139443674.9400003</v>
      </c>
      <c r="J59" s="1076">
        <v>0</v>
      </c>
      <c r="K59" s="1076">
        <v>0</v>
      </c>
      <c r="L59" s="1084">
        <v>1130683982.6099997</v>
      </c>
    </row>
    <row r="60" spans="1:12" ht="18.95" customHeight="1">
      <c r="A60" s="988"/>
      <c r="B60" s="986"/>
      <c r="C60" s="986"/>
      <c r="D60" s="989" t="s">
        <v>44</v>
      </c>
      <c r="E60" s="1012">
        <v>0.80592238353280332</v>
      </c>
      <c r="F60" s="946">
        <v>0.94181270797244332</v>
      </c>
      <c r="G60" s="946">
        <v>0.7643827339170155</v>
      </c>
      <c r="H60" s="946">
        <v>0.67587481472913358</v>
      </c>
      <c r="I60" s="946">
        <v>0.62635199857950941</v>
      </c>
      <c r="J60" s="946">
        <v>0</v>
      </c>
      <c r="K60" s="946">
        <v>0</v>
      </c>
      <c r="L60" s="1013">
        <v>1.1418997216763043</v>
      </c>
    </row>
    <row r="61" spans="1:12" ht="18.95" customHeight="1">
      <c r="A61" s="990"/>
      <c r="B61" s="991"/>
      <c r="C61" s="991"/>
      <c r="D61" s="989" t="s">
        <v>45</v>
      </c>
      <c r="E61" s="1014">
        <v>0.72255627858173754</v>
      </c>
      <c r="F61" s="1015">
        <v>0.78736190227023872</v>
      </c>
      <c r="G61" s="1015">
        <v>0.73230952793225634</v>
      </c>
      <c r="H61" s="1015">
        <v>0.66884317357890821</v>
      </c>
      <c r="I61" s="1015">
        <v>0.60233136669240084</v>
      </c>
      <c r="J61" s="1015">
        <v>0</v>
      </c>
      <c r="K61" s="1015">
        <v>0</v>
      </c>
      <c r="L61" s="1016">
        <v>0.87022243902943131</v>
      </c>
    </row>
    <row r="62" spans="1:12" ht="18.95" customHeight="1">
      <c r="A62" s="984" t="s">
        <v>369</v>
      </c>
      <c r="B62" s="985" t="s">
        <v>47</v>
      </c>
      <c r="C62" s="986" t="s">
        <v>132</v>
      </c>
      <c r="D62" s="987" t="s">
        <v>41</v>
      </c>
      <c r="E62" s="1081">
        <v>58458000</v>
      </c>
      <c r="F62" s="1076">
        <v>55143000</v>
      </c>
      <c r="G62" s="1076">
        <v>10000</v>
      </c>
      <c r="H62" s="1076">
        <v>3105000</v>
      </c>
      <c r="I62" s="1076">
        <v>200000</v>
      </c>
      <c r="J62" s="1076">
        <v>0</v>
      </c>
      <c r="K62" s="1076">
        <v>0</v>
      </c>
      <c r="L62" s="1084">
        <v>0</v>
      </c>
    </row>
    <row r="63" spans="1:12" ht="18.95" customHeight="1">
      <c r="A63" s="984"/>
      <c r="B63" s="985"/>
      <c r="C63" s="986"/>
      <c r="D63" s="989" t="s">
        <v>42</v>
      </c>
      <c r="E63" s="1083">
        <v>58563404</v>
      </c>
      <c r="F63" s="1076">
        <v>55145080</v>
      </c>
      <c r="G63" s="1076">
        <v>10000</v>
      </c>
      <c r="H63" s="1076">
        <v>3105000</v>
      </c>
      <c r="I63" s="1076">
        <v>200000</v>
      </c>
      <c r="J63" s="1076">
        <v>0</v>
      </c>
      <c r="K63" s="1076">
        <v>0</v>
      </c>
      <c r="L63" s="1084">
        <v>103324</v>
      </c>
    </row>
    <row r="64" spans="1:12" ht="18.95" customHeight="1">
      <c r="A64" s="984"/>
      <c r="B64" s="985"/>
      <c r="C64" s="986"/>
      <c r="D64" s="989" t="s">
        <v>43</v>
      </c>
      <c r="E64" s="1083">
        <v>51007850.699999996</v>
      </c>
      <c r="F64" s="1076">
        <v>48834098</v>
      </c>
      <c r="G64" s="1076">
        <v>0</v>
      </c>
      <c r="H64" s="1076">
        <v>2070429.9800000002</v>
      </c>
      <c r="I64" s="1076">
        <v>0</v>
      </c>
      <c r="J64" s="1076">
        <v>0</v>
      </c>
      <c r="K64" s="1076">
        <v>0</v>
      </c>
      <c r="L64" s="1084">
        <v>103322.72</v>
      </c>
    </row>
    <row r="65" spans="1:12" ht="18.95" customHeight="1">
      <c r="A65" s="988"/>
      <c r="B65" s="986"/>
      <c r="C65" s="986"/>
      <c r="D65" s="989" t="s">
        <v>44</v>
      </c>
      <c r="E65" s="1012">
        <v>0.87255552191316832</v>
      </c>
      <c r="F65" s="946">
        <v>0.8855901565021852</v>
      </c>
      <c r="G65" s="946">
        <v>0</v>
      </c>
      <c r="H65" s="946">
        <v>0.66680514653784229</v>
      </c>
      <c r="I65" s="946">
        <v>0</v>
      </c>
      <c r="J65" s="946">
        <v>0</v>
      </c>
      <c r="K65" s="946">
        <v>0</v>
      </c>
      <c r="L65" s="1013">
        <v>0</v>
      </c>
    </row>
    <row r="66" spans="1:12" ht="18.95" customHeight="1">
      <c r="A66" s="990"/>
      <c r="B66" s="991"/>
      <c r="C66" s="991"/>
      <c r="D66" s="994" t="s">
        <v>45</v>
      </c>
      <c r="E66" s="1014">
        <v>0.87098507286222626</v>
      </c>
      <c r="F66" s="1015">
        <v>0.88555675320445637</v>
      </c>
      <c r="G66" s="1015">
        <v>0</v>
      </c>
      <c r="H66" s="1015">
        <v>0.66680514653784229</v>
      </c>
      <c r="I66" s="1015">
        <v>0</v>
      </c>
      <c r="J66" s="1015">
        <v>0</v>
      </c>
      <c r="K66" s="1015">
        <v>0</v>
      </c>
      <c r="L66" s="1016">
        <v>0.99998761178429019</v>
      </c>
    </row>
    <row r="67" spans="1:12" ht="18.95" customHeight="1">
      <c r="A67" s="984" t="s">
        <v>370</v>
      </c>
      <c r="B67" s="985" t="s">
        <v>47</v>
      </c>
      <c r="C67" s="986" t="s">
        <v>371</v>
      </c>
      <c r="D67" s="987" t="s">
        <v>41</v>
      </c>
      <c r="E67" s="1081">
        <v>741233000</v>
      </c>
      <c r="F67" s="1076">
        <v>729207000</v>
      </c>
      <c r="G67" s="1076">
        <v>321000</v>
      </c>
      <c r="H67" s="1076">
        <v>11233000</v>
      </c>
      <c r="I67" s="1076">
        <v>472000</v>
      </c>
      <c r="J67" s="1076">
        <v>0</v>
      </c>
      <c r="K67" s="1076">
        <v>0</v>
      </c>
      <c r="L67" s="1084">
        <v>0</v>
      </c>
    </row>
    <row r="68" spans="1:12" ht="18.95" customHeight="1">
      <c r="A68" s="984"/>
      <c r="B68" s="985"/>
      <c r="C68" s="986"/>
      <c r="D68" s="989" t="s">
        <v>42</v>
      </c>
      <c r="E68" s="1083">
        <v>887986762.69000018</v>
      </c>
      <c r="F68" s="1076">
        <v>838740896.03000009</v>
      </c>
      <c r="G68" s="1076">
        <v>281000</v>
      </c>
      <c r="H68" s="1076">
        <v>45294155.710000001</v>
      </c>
      <c r="I68" s="1076">
        <v>3670710.9499999997</v>
      </c>
      <c r="J68" s="1076">
        <v>0</v>
      </c>
      <c r="K68" s="1076">
        <v>0</v>
      </c>
      <c r="L68" s="1084">
        <v>0</v>
      </c>
    </row>
    <row r="69" spans="1:12" ht="18.95" customHeight="1">
      <c r="A69" s="984"/>
      <c r="B69" s="985"/>
      <c r="C69" s="986"/>
      <c r="D69" s="989" t="s">
        <v>43</v>
      </c>
      <c r="E69" s="1083">
        <v>716764387.0999999</v>
      </c>
      <c r="F69" s="1076">
        <v>681767260.67999995</v>
      </c>
      <c r="G69" s="1076">
        <v>78724.600000000006</v>
      </c>
      <c r="H69" s="1076">
        <v>33883938.919999994</v>
      </c>
      <c r="I69" s="1076">
        <v>1034462.8999999999</v>
      </c>
      <c r="J69" s="1076">
        <v>0</v>
      </c>
      <c r="K69" s="1076">
        <v>0</v>
      </c>
      <c r="L69" s="1084">
        <v>0</v>
      </c>
    </row>
    <row r="70" spans="1:12" ht="18.95" customHeight="1">
      <c r="A70" s="988"/>
      <c r="B70" s="986"/>
      <c r="C70" s="986"/>
      <c r="D70" s="989" t="s">
        <v>44</v>
      </c>
      <c r="E70" s="1012">
        <v>0.96698930983914622</v>
      </c>
      <c r="F70" s="946">
        <v>0.93494338463563842</v>
      </c>
      <c r="G70" s="946">
        <v>0.24524797507788162</v>
      </c>
      <c r="H70" s="946">
        <v>3.0164638938840911</v>
      </c>
      <c r="I70" s="946">
        <v>2.191658686440678</v>
      </c>
      <c r="J70" s="946">
        <v>0</v>
      </c>
      <c r="K70" s="946">
        <v>0</v>
      </c>
      <c r="L70" s="1013">
        <v>0</v>
      </c>
    </row>
    <row r="71" spans="1:12" ht="18.95" customHeight="1">
      <c r="A71" s="990"/>
      <c r="B71" s="991"/>
      <c r="C71" s="991"/>
      <c r="D71" s="992" t="s">
        <v>45</v>
      </c>
      <c r="E71" s="1014">
        <v>0.80717913511310446</v>
      </c>
      <c r="F71" s="1015">
        <v>0.81284609336089231</v>
      </c>
      <c r="G71" s="1015">
        <v>0.28015871886120997</v>
      </c>
      <c r="H71" s="1015">
        <v>0.74808633451399409</v>
      </c>
      <c r="I71" s="1015">
        <v>0.28181540690366808</v>
      </c>
      <c r="J71" s="1015">
        <v>0</v>
      </c>
      <c r="K71" s="1015">
        <v>0</v>
      </c>
      <c r="L71" s="1016">
        <v>0</v>
      </c>
    </row>
    <row r="72" spans="1:12" ht="18.95" customHeight="1">
      <c r="A72" s="1001" t="s">
        <v>372</v>
      </c>
      <c r="B72" s="997" t="s">
        <v>47</v>
      </c>
      <c r="C72" s="1002" t="s">
        <v>373</v>
      </c>
      <c r="D72" s="999" t="s">
        <v>41</v>
      </c>
      <c r="E72" s="1081">
        <v>499310000</v>
      </c>
      <c r="F72" s="1076">
        <v>348091000</v>
      </c>
      <c r="G72" s="1076">
        <v>224000</v>
      </c>
      <c r="H72" s="1076">
        <v>131526000</v>
      </c>
      <c r="I72" s="1076">
        <v>2965000</v>
      </c>
      <c r="J72" s="1076">
        <v>0</v>
      </c>
      <c r="K72" s="1076">
        <v>0</v>
      </c>
      <c r="L72" s="1084">
        <v>16504000</v>
      </c>
    </row>
    <row r="73" spans="1:12" ht="18.95" customHeight="1">
      <c r="A73" s="984"/>
      <c r="B73" s="985"/>
      <c r="C73" s="986"/>
      <c r="D73" s="989" t="s">
        <v>42</v>
      </c>
      <c r="E73" s="1083">
        <v>505871241.11999989</v>
      </c>
      <c r="F73" s="1076">
        <v>353506596.45999992</v>
      </c>
      <c r="G73" s="1076">
        <v>250329</v>
      </c>
      <c r="H73" s="1076">
        <v>127904428.45999999</v>
      </c>
      <c r="I73" s="1076">
        <v>6105540.2000000002</v>
      </c>
      <c r="J73" s="1076">
        <v>0</v>
      </c>
      <c r="K73" s="1076">
        <v>0</v>
      </c>
      <c r="L73" s="1084">
        <v>18104347</v>
      </c>
    </row>
    <row r="74" spans="1:12" ht="18.95" customHeight="1">
      <c r="A74" s="984"/>
      <c r="B74" s="985"/>
      <c r="C74" s="986"/>
      <c r="D74" s="989" t="s">
        <v>43</v>
      </c>
      <c r="E74" s="1083">
        <v>366738766.3599999</v>
      </c>
      <c r="F74" s="1076">
        <v>265197679.94999999</v>
      </c>
      <c r="G74" s="1076">
        <v>154524.83000000002</v>
      </c>
      <c r="H74" s="1076">
        <v>87035769.679999933</v>
      </c>
      <c r="I74" s="1076">
        <v>2597269.6900000004</v>
      </c>
      <c r="J74" s="1076">
        <v>0</v>
      </c>
      <c r="K74" s="1076">
        <v>0</v>
      </c>
      <c r="L74" s="1084">
        <v>11753522.210000001</v>
      </c>
    </row>
    <row r="75" spans="1:12" ht="18.95" customHeight="1">
      <c r="A75" s="988"/>
      <c r="B75" s="986"/>
      <c r="C75" s="986" t="s">
        <v>4</v>
      </c>
      <c r="D75" s="989" t="s">
        <v>44</v>
      </c>
      <c r="E75" s="1012">
        <v>0.73449113048006232</v>
      </c>
      <c r="F75" s="946">
        <v>0.76186307589107438</v>
      </c>
      <c r="G75" s="946">
        <v>0.68984299107142866</v>
      </c>
      <c r="H75" s="946">
        <v>0.66173813299271578</v>
      </c>
      <c r="I75" s="946">
        <v>0.87597628667790906</v>
      </c>
      <c r="J75" s="946">
        <v>0</v>
      </c>
      <c r="K75" s="946">
        <v>0</v>
      </c>
      <c r="L75" s="1013">
        <v>0.71216203405235101</v>
      </c>
    </row>
    <row r="76" spans="1:12" ht="18.95" customHeight="1">
      <c r="A76" s="990"/>
      <c r="B76" s="991"/>
      <c r="C76" s="991"/>
      <c r="D76" s="995" t="s">
        <v>45</v>
      </c>
      <c r="E76" s="1014">
        <v>0.72496464821372242</v>
      </c>
      <c r="F76" s="1015">
        <v>0.75019160209647662</v>
      </c>
      <c r="G76" s="1015">
        <v>0.6172869703470234</v>
      </c>
      <c r="H76" s="1015">
        <v>0.68047502911299851</v>
      </c>
      <c r="I76" s="1015">
        <v>0.42539555959356395</v>
      </c>
      <c r="J76" s="1015">
        <v>0</v>
      </c>
      <c r="K76" s="1015">
        <v>0</v>
      </c>
      <c r="L76" s="1016">
        <v>0.64920994996395065</v>
      </c>
    </row>
    <row r="77" spans="1:12" ht="18.95" customHeight="1">
      <c r="A77" s="984" t="s">
        <v>374</v>
      </c>
      <c r="B77" s="985" t="s">
        <v>47</v>
      </c>
      <c r="C77" s="986" t="s">
        <v>375</v>
      </c>
      <c r="D77" s="1000" t="s">
        <v>41</v>
      </c>
      <c r="E77" s="1081">
        <v>23781000</v>
      </c>
      <c r="F77" s="1076">
        <v>0</v>
      </c>
      <c r="G77" s="1076">
        <v>36000</v>
      </c>
      <c r="H77" s="1076">
        <v>22929000</v>
      </c>
      <c r="I77" s="1076">
        <v>0</v>
      </c>
      <c r="J77" s="1076">
        <v>0</v>
      </c>
      <c r="K77" s="1076">
        <v>0</v>
      </c>
      <c r="L77" s="1084">
        <v>816000</v>
      </c>
    </row>
    <row r="78" spans="1:12" ht="18.95" customHeight="1">
      <c r="A78" s="984"/>
      <c r="B78" s="985"/>
      <c r="C78" s="986"/>
      <c r="D78" s="989" t="s">
        <v>42</v>
      </c>
      <c r="E78" s="1083">
        <v>23908510</v>
      </c>
      <c r="F78" s="1076">
        <v>0</v>
      </c>
      <c r="G78" s="1076">
        <v>36000</v>
      </c>
      <c r="H78" s="1076">
        <v>22869270</v>
      </c>
      <c r="I78" s="1076">
        <v>59730</v>
      </c>
      <c r="J78" s="1076">
        <v>0</v>
      </c>
      <c r="K78" s="1076">
        <v>0</v>
      </c>
      <c r="L78" s="1084">
        <v>943510</v>
      </c>
    </row>
    <row r="79" spans="1:12" ht="18.95" customHeight="1">
      <c r="A79" s="984"/>
      <c r="B79" s="985"/>
      <c r="C79" s="986"/>
      <c r="D79" s="989" t="s">
        <v>43</v>
      </c>
      <c r="E79" s="1083">
        <v>17392405.650000002</v>
      </c>
      <c r="F79" s="1076">
        <v>0</v>
      </c>
      <c r="G79" s="1076">
        <v>11883.39</v>
      </c>
      <c r="H79" s="1076">
        <v>16621601.57</v>
      </c>
      <c r="I79" s="1076">
        <v>0</v>
      </c>
      <c r="J79" s="1076">
        <v>0</v>
      </c>
      <c r="K79" s="1076">
        <v>0</v>
      </c>
      <c r="L79" s="1084">
        <v>758920.68999999983</v>
      </c>
    </row>
    <row r="80" spans="1:12" ht="18.95" customHeight="1">
      <c r="A80" s="988"/>
      <c r="B80" s="986"/>
      <c r="C80" s="986"/>
      <c r="D80" s="989" t="s">
        <v>44</v>
      </c>
      <c r="E80" s="1012">
        <v>0.73135720322946896</v>
      </c>
      <c r="F80" s="946">
        <v>0</v>
      </c>
      <c r="G80" s="946">
        <v>0.33009416666666663</v>
      </c>
      <c r="H80" s="946">
        <v>0.72491611365519648</v>
      </c>
      <c r="I80" s="946">
        <v>0</v>
      </c>
      <c r="J80" s="946">
        <v>0</v>
      </c>
      <c r="K80" s="946">
        <v>0</v>
      </c>
      <c r="L80" s="1013">
        <v>0.93004986519607824</v>
      </c>
    </row>
    <row r="81" spans="1:12" ht="18.95" customHeight="1">
      <c r="A81" s="990"/>
      <c r="B81" s="991"/>
      <c r="C81" s="991"/>
      <c r="D81" s="989" t="s">
        <v>45</v>
      </c>
      <c r="E81" s="1014">
        <v>0.72745669429002491</v>
      </c>
      <c r="F81" s="1015">
        <v>0</v>
      </c>
      <c r="G81" s="1015">
        <v>0.33009416666666663</v>
      </c>
      <c r="H81" s="1015">
        <v>0.72680945084823434</v>
      </c>
      <c r="I81" s="1015">
        <v>0</v>
      </c>
      <c r="J81" s="1015">
        <v>0</v>
      </c>
      <c r="K81" s="1015">
        <v>0</v>
      </c>
      <c r="L81" s="1016">
        <v>0.80435892571355871</v>
      </c>
    </row>
    <row r="82" spans="1:12" ht="18.95" customHeight="1">
      <c r="A82" s="984" t="s">
        <v>376</v>
      </c>
      <c r="B82" s="985" t="s">
        <v>47</v>
      </c>
      <c r="C82" s="986" t="s">
        <v>712</v>
      </c>
      <c r="D82" s="987" t="s">
        <v>41</v>
      </c>
      <c r="E82" s="1081">
        <v>24805553000</v>
      </c>
      <c r="F82" s="1076">
        <v>22647999000</v>
      </c>
      <c r="G82" s="1076">
        <v>70189000</v>
      </c>
      <c r="H82" s="1076">
        <v>906404000</v>
      </c>
      <c r="I82" s="1076">
        <v>737175000</v>
      </c>
      <c r="J82" s="1076">
        <v>0</v>
      </c>
      <c r="K82" s="1076">
        <v>0</v>
      </c>
      <c r="L82" s="1084">
        <v>443786000</v>
      </c>
    </row>
    <row r="83" spans="1:12" ht="18.95" customHeight="1">
      <c r="A83" s="984"/>
      <c r="B83" s="985"/>
      <c r="C83" s="986"/>
      <c r="D83" s="989" t="s">
        <v>42</v>
      </c>
      <c r="E83" s="1083">
        <v>24878353366</v>
      </c>
      <c r="F83" s="1076">
        <v>22707648241</v>
      </c>
      <c r="G83" s="1076">
        <v>70177000</v>
      </c>
      <c r="H83" s="1076">
        <v>876527397</v>
      </c>
      <c r="I83" s="1076">
        <v>853625518</v>
      </c>
      <c r="J83" s="1076">
        <v>0</v>
      </c>
      <c r="K83" s="1076">
        <v>0</v>
      </c>
      <c r="L83" s="1084">
        <v>370375210</v>
      </c>
    </row>
    <row r="84" spans="1:12" ht="18.95" customHeight="1">
      <c r="A84" s="984"/>
      <c r="B84" s="985"/>
      <c r="C84" s="986"/>
      <c r="D84" s="989" t="s">
        <v>43</v>
      </c>
      <c r="E84" s="1083">
        <v>20261460087.519997</v>
      </c>
      <c r="F84" s="1076">
        <v>18851659052.299999</v>
      </c>
      <c r="G84" s="1076">
        <v>48301338.210000001</v>
      </c>
      <c r="H84" s="1076">
        <v>685495115.56999981</v>
      </c>
      <c r="I84" s="1076">
        <v>415477440.80000001</v>
      </c>
      <c r="J84" s="1076">
        <v>0</v>
      </c>
      <c r="K84" s="1076">
        <v>0</v>
      </c>
      <c r="L84" s="1084">
        <v>260527140.64000005</v>
      </c>
    </row>
    <row r="85" spans="1:12" ht="18.95" customHeight="1">
      <c r="A85" s="988"/>
      <c r="B85" s="986"/>
      <c r="C85" s="986"/>
      <c r="D85" s="989" t="s">
        <v>44</v>
      </c>
      <c r="E85" s="1012">
        <v>0.81681146505865021</v>
      </c>
      <c r="F85" s="946">
        <v>0.83237636368228374</v>
      </c>
      <c r="G85" s="946">
        <v>0.68816108236333329</v>
      </c>
      <c r="H85" s="946">
        <v>0.7562798879638658</v>
      </c>
      <c r="I85" s="946">
        <v>0.56360761121850311</v>
      </c>
      <c r="J85" s="946">
        <v>0</v>
      </c>
      <c r="K85" s="946">
        <v>0</v>
      </c>
      <c r="L85" s="1013">
        <v>0.58705578959228111</v>
      </c>
    </row>
    <row r="86" spans="1:12" ht="18.95" customHeight="1">
      <c r="A86" s="990"/>
      <c r="B86" s="991"/>
      <c r="C86" s="991"/>
      <c r="D86" s="994" t="s">
        <v>45</v>
      </c>
      <c r="E86" s="1014">
        <v>0.81442126773592338</v>
      </c>
      <c r="F86" s="1015">
        <v>0.83018984846974231</v>
      </c>
      <c r="G86" s="1015">
        <v>0.68827875529019478</v>
      </c>
      <c r="H86" s="1015">
        <v>0.78205783175308985</v>
      </c>
      <c r="I86" s="1015">
        <v>0.48672097077585258</v>
      </c>
      <c r="J86" s="1015">
        <v>0</v>
      </c>
      <c r="K86" s="1015">
        <v>0</v>
      </c>
      <c r="L86" s="1016">
        <v>0.7034140882161094</v>
      </c>
    </row>
    <row r="87" spans="1:12" ht="18.95" customHeight="1">
      <c r="A87" s="984" t="s">
        <v>377</v>
      </c>
      <c r="B87" s="985" t="s">
        <v>47</v>
      </c>
      <c r="C87" s="986" t="s">
        <v>83</v>
      </c>
      <c r="D87" s="989" t="s">
        <v>41</v>
      </c>
      <c r="E87" s="1081">
        <v>16039449000</v>
      </c>
      <c r="F87" s="1076">
        <v>838122000</v>
      </c>
      <c r="G87" s="1076">
        <v>394540000</v>
      </c>
      <c r="H87" s="1076">
        <v>13575825000</v>
      </c>
      <c r="I87" s="1076">
        <v>360687000</v>
      </c>
      <c r="J87" s="1076">
        <v>0</v>
      </c>
      <c r="K87" s="1076">
        <v>0</v>
      </c>
      <c r="L87" s="1084">
        <v>870275000</v>
      </c>
    </row>
    <row r="88" spans="1:12" ht="18.95" customHeight="1">
      <c r="A88" s="984"/>
      <c r="B88" s="985"/>
      <c r="C88" s="986"/>
      <c r="D88" s="989" t="s">
        <v>42</v>
      </c>
      <c r="E88" s="1083">
        <v>17686448365.080006</v>
      </c>
      <c r="F88" s="1076">
        <v>1033103914.2399999</v>
      </c>
      <c r="G88" s="1076">
        <v>398329616.40999997</v>
      </c>
      <c r="H88" s="1076">
        <v>14684984056.100004</v>
      </c>
      <c r="I88" s="1076">
        <v>592033028.01999998</v>
      </c>
      <c r="J88" s="1076">
        <v>5000</v>
      </c>
      <c r="K88" s="1076">
        <v>0</v>
      </c>
      <c r="L88" s="1084">
        <v>977992750.31000006</v>
      </c>
    </row>
    <row r="89" spans="1:12" ht="18.95" customHeight="1">
      <c r="A89" s="984"/>
      <c r="B89" s="985"/>
      <c r="C89" s="986"/>
      <c r="D89" s="989" t="s">
        <v>43</v>
      </c>
      <c r="E89" s="1083">
        <v>12906721552.549995</v>
      </c>
      <c r="F89" s="1076">
        <v>829613531.27999997</v>
      </c>
      <c r="G89" s="1076">
        <v>272482473.36000007</v>
      </c>
      <c r="H89" s="1076">
        <v>11057399504.939997</v>
      </c>
      <c r="I89" s="1076">
        <v>150739084.57000002</v>
      </c>
      <c r="J89" s="1076">
        <v>0</v>
      </c>
      <c r="K89" s="1076">
        <v>0</v>
      </c>
      <c r="L89" s="1084">
        <v>596486958.39999938</v>
      </c>
    </row>
    <row r="90" spans="1:12" ht="18.95" customHeight="1">
      <c r="A90" s="984"/>
      <c r="B90" s="986"/>
      <c r="C90" s="986"/>
      <c r="D90" s="989" t="s">
        <v>44</v>
      </c>
      <c r="E90" s="1012">
        <v>0.80468609317876161</v>
      </c>
      <c r="F90" s="946">
        <v>0.98984817398898961</v>
      </c>
      <c r="G90" s="946">
        <v>0.6906333283317283</v>
      </c>
      <c r="H90" s="946">
        <v>0.81449190048781539</v>
      </c>
      <c r="I90" s="946">
        <v>0.41792214460182936</v>
      </c>
      <c r="J90" s="946">
        <v>0</v>
      </c>
      <c r="K90" s="946">
        <v>0</v>
      </c>
      <c r="L90" s="1013">
        <v>0.68540054396598704</v>
      </c>
    </row>
    <row r="91" spans="1:12" ht="18.95" customHeight="1">
      <c r="A91" s="990"/>
      <c r="B91" s="991"/>
      <c r="C91" s="991"/>
      <c r="D91" s="992" t="s">
        <v>45</v>
      </c>
      <c r="E91" s="1014">
        <v>0.72975202743547607</v>
      </c>
      <c r="F91" s="1015">
        <v>0.80303009198286013</v>
      </c>
      <c r="G91" s="1015">
        <v>0.68406280159578781</v>
      </c>
      <c r="H91" s="1015">
        <v>0.75297320464892548</v>
      </c>
      <c r="I91" s="1015">
        <v>0.25461262705922511</v>
      </c>
      <c r="J91" s="1015">
        <v>0</v>
      </c>
      <c r="K91" s="1015">
        <v>0</v>
      </c>
      <c r="L91" s="1016">
        <v>0.60990938655826177</v>
      </c>
    </row>
    <row r="92" spans="1:12" ht="18.95" customHeight="1">
      <c r="A92" s="984" t="s">
        <v>378</v>
      </c>
      <c r="B92" s="985" t="s">
        <v>47</v>
      </c>
      <c r="C92" s="986" t="s">
        <v>379</v>
      </c>
      <c r="D92" s="987" t="s">
        <v>41</v>
      </c>
      <c r="E92" s="1081">
        <v>2774167000</v>
      </c>
      <c r="F92" s="1076">
        <v>8050000</v>
      </c>
      <c r="G92" s="1076">
        <v>137464000</v>
      </c>
      <c r="H92" s="1076">
        <v>2461381000</v>
      </c>
      <c r="I92" s="1076">
        <v>167258000</v>
      </c>
      <c r="J92" s="1076">
        <v>0</v>
      </c>
      <c r="K92" s="1076">
        <v>0</v>
      </c>
      <c r="L92" s="1084">
        <v>14000</v>
      </c>
    </row>
    <row r="93" spans="1:12" ht="18.95" customHeight="1">
      <c r="A93" s="984"/>
      <c r="B93" s="985"/>
      <c r="C93" s="986" t="s">
        <v>380</v>
      </c>
      <c r="D93" s="989" t="s">
        <v>42</v>
      </c>
      <c r="E93" s="1083">
        <v>3097814022</v>
      </c>
      <c r="F93" s="1076">
        <v>282221960</v>
      </c>
      <c r="G93" s="1076">
        <v>138465472</v>
      </c>
      <c r="H93" s="1076">
        <v>2509791006</v>
      </c>
      <c r="I93" s="1076">
        <v>167321584</v>
      </c>
      <c r="J93" s="1076">
        <v>0</v>
      </c>
      <c r="K93" s="1076">
        <v>0</v>
      </c>
      <c r="L93" s="1084">
        <v>14000</v>
      </c>
    </row>
    <row r="94" spans="1:12" ht="18.95" customHeight="1">
      <c r="A94" s="984"/>
      <c r="B94" s="985"/>
      <c r="C94" s="986" t="s">
        <v>381</v>
      </c>
      <c r="D94" s="989" t="s">
        <v>43</v>
      </c>
      <c r="E94" s="1083">
        <v>2265453194.9799986</v>
      </c>
      <c r="F94" s="1076">
        <v>269529726.00999999</v>
      </c>
      <c r="G94" s="1076">
        <v>117476456.30999997</v>
      </c>
      <c r="H94" s="1076">
        <v>1832691492.4599991</v>
      </c>
      <c r="I94" s="1076">
        <v>45755520.20000001</v>
      </c>
      <c r="J94" s="1076">
        <v>0</v>
      </c>
      <c r="K94" s="1076">
        <v>0</v>
      </c>
      <c r="L94" s="1084">
        <v>0</v>
      </c>
    </row>
    <row r="95" spans="1:12" ht="18.95" customHeight="1">
      <c r="A95" s="988"/>
      <c r="B95" s="986"/>
      <c r="C95" s="986" t="s">
        <v>382</v>
      </c>
      <c r="D95" s="989" t="s">
        <v>44</v>
      </c>
      <c r="E95" s="1012">
        <v>0.81662466426137958</v>
      </c>
      <c r="F95" s="946" t="s">
        <v>787</v>
      </c>
      <c r="G95" s="946">
        <v>0.85459797699761375</v>
      </c>
      <c r="H95" s="946">
        <v>0.74457854857090355</v>
      </c>
      <c r="I95" s="946">
        <v>0.27356252137416454</v>
      </c>
      <c r="J95" s="946">
        <v>0</v>
      </c>
      <c r="K95" s="946">
        <v>0</v>
      </c>
      <c r="L95" s="1013">
        <v>0</v>
      </c>
    </row>
    <row r="96" spans="1:12" ht="18.95" customHeight="1">
      <c r="A96" s="990"/>
      <c r="B96" s="991"/>
      <c r="C96" s="991"/>
      <c r="D96" s="994" t="s">
        <v>45</v>
      </c>
      <c r="E96" s="1014">
        <v>0.73130703744357917</v>
      </c>
      <c r="F96" s="1015">
        <v>0.95502747557277257</v>
      </c>
      <c r="G96" s="1015">
        <v>0.84841697076654587</v>
      </c>
      <c r="H96" s="1015">
        <v>0.73021677425678011</v>
      </c>
      <c r="I96" s="1015">
        <v>0.27345856467627039</v>
      </c>
      <c r="J96" s="1015">
        <v>0</v>
      </c>
      <c r="K96" s="1015">
        <v>0</v>
      </c>
      <c r="L96" s="1016">
        <v>0</v>
      </c>
    </row>
    <row r="97" spans="1:12" ht="18.95" customHeight="1">
      <c r="A97" s="984" t="s">
        <v>383</v>
      </c>
      <c r="B97" s="985" t="s">
        <v>47</v>
      </c>
      <c r="C97" s="986" t="s">
        <v>113</v>
      </c>
      <c r="D97" s="989" t="s">
        <v>41</v>
      </c>
      <c r="E97" s="1081">
        <v>40956841000</v>
      </c>
      <c r="F97" s="1076">
        <v>1571360000</v>
      </c>
      <c r="G97" s="1076">
        <v>1531961000</v>
      </c>
      <c r="H97" s="1076">
        <v>23530371000</v>
      </c>
      <c r="I97" s="1076">
        <v>14323149000</v>
      </c>
      <c r="J97" s="1076">
        <v>0</v>
      </c>
      <c r="K97" s="1076">
        <v>0</v>
      </c>
      <c r="L97" s="1084">
        <v>0</v>
      </c>
    </row>
    <row r="98" spans="1:12" ht="18.95" customHeight="1">
      <c r="A98" s="984"/>
      <c r="B98" s="985"/>
      <c r="C98" s="986"/>
      <c r="D98" s="989" t="s">
        <v>42</v>
      </c>
      <c r="E98" s="1083">
        <v>40885654081</v>
      </c>
      <c r="F98" s="1076">
        <v>2311377826</v>
      </c>
      <c r="G98" s="1076">
        <v>1390535186.96</v>
      </c>
      <c r="H98" s="1076">
        <v>23495241100.040005</v>
      </c>
      <c r="I98" s="1076">
        <v>13688499968</v>
      </c>
      <c r="J98" s="1076">
        <v>0</v>
      </c>
      <c r="K98" s="1076">
        <v>0</v>
      </c>
      <c r="L98" s="1084">
        <v>0</v>
      </c>
    </row>
    <row r="99" spans="1:12" ht="18.95" customHeight="1">
      <c r="A99" s="984"/>
      <c r="B99" s="985"/>
      <c r="C99" s="986"/>
      <c r="D99" s="989" t="s">
        <v>43</v>
      </c>
      <c r="E99" s="1083">
        <v>26075700143.850014</v>
      </c>
      <c r="F99" s="1076">
        <v>1871879000.4199998</v>
      </c>
      <c r="G99" s="1076">
        <v>1218481323.0700002</v>
      </c>
      <c r="H99" s="1076">
        <v>16667010066.290012</v>
      </c>
      <c r="I99" s="1076">
        <v>6318329754.0700006</v>
      </c>
      <c r="J99" s="1076">
        <v>0</v>
      </c>
      <c r="K99" s="1076">
        <v>0</v>
      </c>
      <c r="L99" s="1084">
        <v>0</v>
      </c>
    </row>
    <row r="100" spans="1:12" ht="18.95" customHeight="1">
      <c r="A100" s="988"/>
      <c r="B100" s="986"/>
      <c r="C100" s="986"/>
      <c r="D100" s="989" t="s">
        <v>44</v>
      </c>
      <c r="E100" s="1012">
        <v>0.63666287504571006</v>
      </c>
      <c r="F100" s="946">
        <v>1.1912477092582221</v>
      </c>
      <c r="G100" s="946">
        <v>0.79537359180161904</v>
      </c>
      <c r="H100" s="946">
        <v>0.70831905142039675</v>
      </c>
      <c r="I100" s="946">
        <v>0.44112713999344699</v>
      </c>
      <c r="J100" s="946">
        <v>0</v>
      </c>
      <c r="K100" s="946">
        <v>0</v>
      </c>
      <c r="L100" s="1013">
        <v>0</v>
      </c>
    </row>
    <row r="101" spans="1:12" ht="18.95" customHeight="1">
      <c r="A101" s="990"/>
      <c r="B101" s="991"/>
      <c r="C101" s="991"/>
      <c r="D101" s="992" t="s">
        <v>45</v>
      </c>
      <c r="E101" s="1014">
        <v>0.63777138289607727</v>
      </c>
      <c r="F101" s="1015">
        <v>0.80985418280118082</v>
      </c>
      <c r="G101" s="1015">
        <v>0.87626788196122851</v>
      </c>
      <c r="H101" s="1015">
        <v>0.70937812450290771</v>
      </c>
      <c r="I101" s="1015">
        <v>0.46157941109986789</v>
      </c>
      <c r="J101" s="1015">
        <v>0</v>
      </c>
      <c r="K101" s="1015">
        <v>0</v>
      </c>
      <c r="L101" s="1016">
        <v>0</v>
      </c>
    </row>
    <row r="102" spans="1:12" ht="18.95" customHeight="1">
      <c r="A102" s="1001" t="s">
        <v>384</v>
      </c>
      <c r="B102" s="997" t="s">
        <v>47</v>
      </c>
      <c r="C102" s="1002" t="s">
        <v>385</v>
      </c>
      <c r="D102" s="999" t="s">
        <v>41</v>
      </c>
      <c r="E102" s="1081">
        <v>78486248000</v>
      </c>
      <c r="F102" s="1076">
        <v>55787227000</v>
      </c>
      <c r="G102" s="1076">
        <v>22578673000</v>
      </c>
      <c r="H102" s="1076">
        <v>119352000</v>
      </c>
      <c r="I102" s="1076">
        <v>996000</v>
      </c>
      <c r="J102" s="1076">
        <v>0</v>
      </c>
      <c r="K102" s="1076">
        <v>0</v>
      </c>
      <c r="L102" s="1084">
        <v>0</v>
      </c>
    </row>
    <row r="103" spans="1:12" ht="18.95" customHeight="1">
      <c r="A103" s="984"/>
      <c r="B103" s="985"/>
      <c r="C103" s="986" t="s">
        <v>386</v>
      </c>
      <c r="D103" s="989" t="s">
        <v>42</v>
      </c>
      <c r="E103" s="1083">
        <v>78614538000</v>
      </c>
      <c r="F103" s="1076">
        <v>55787227000</v>
      </c>
      <c r="G103" s="1076">
        <v>22697493710</v>
      </c>
      <c r="H103" s="1076">
        <v>128682290</v>
      </c>
      <c r="I103" s="1076">
        <v>1135000</v>
      </c>
      <c r="J103" s="1076">
        <v>0</v>
      </c>
      <c r="K103" s="1076">
        <v>0</v>
      </c>
      <c r="L103" s="1084">
        <v>0</v>
      </c>
    </row>
    <row r="104" spans="1:12" ht="18.95" customHeight="1">
      <c r="A104" s="984"/>
      <c r="B104" s="985"/>
      <c r="C104" s="986"/>
      <c r="D104" s="989" t="s">
        <v>43</v>
      </c>
      <c r="E104" s="1083">
        <v>69101484483.850006</v>
      </c>
      <c r="F104" s="1076">
        <v>49447445071.619995</v>
      </c>
      <c r="G104" s="1076">
        <v>19538570406.719997</v>
      </c>
      <c r="H104" s="1076">
        <v>114884177.04999998</v>
      </c>
      <c r="I104" s="1076">
        <v>584828.46</v>
      </c>
      <c r="J104" s="1076">
        <v>0</v>
      </c>
      <c r="K104" s="1076">
        <v>0</v>
      </c>
      <c r="L104" s="1084">
        <v>0</v>
      </c>
    </row>
    <row r="105" spans="1:12" ht="18.95" customHeight="1">
      <c r="A105" s="988"/>
      <c r="B105" s="986"/>
      <c r="C105" s="986"/>
      <c r="D105" s="989" t="s">
        <v>44</v>
      </c>
      <c r="E105" s="1012">
        <v>0.88042792520608204</v>
      </c>
      <c r="F105" s="946">
        <v>0.88635782294072429</v>
      </c>
      <c r="G105" s="946">
        <v>0.8653551254637506</v>
      </c>
      <c r="H105" s="946">
        <v>0.96256599847509872</v>
      </c>
      <c r="I105" s="946">
        <v>0.58717716867469871</v>
      </c>
      <c r="J105" s="946">
        <v>0</v>
      </c>
      <c r="K105" s="946">
        <v>0</v>
      </c>
      <c r="L105" s="1013">
        <v>0</v>
      </c>
    </row>
    <row r="106" spans="1:12" ht="18.95" customHeight="1">
      <c r="A106" s="990"/>
      <c r="B106" s="991"/>
      <c r="C106" s="991"/>
      <c r="D106" s="995" t="s">
        <v>45</v>
      </c>
      <c r="E106" s="1014">
        <v>0.87899116679729139</v>
      </c>
      <c r="F106" s="1015">
        <v>0.88635782294072429</v>
      </c>
      <c r="G106" s="1015">
        <v>0.86082501690976332</v>
      </c>
      <c r="H106" s="1015">
        <v>0.89277380010877938</v>
      </c>
      <c r="I106" s="1015">
        <v>0.51526736563876652</v>
      </c>
      <c r="J106" s="1015">
        <v>0</v>
      </c>
      <c r="K106" s="1015">
        <v>0</v>
      </c>
      <c r="L106" s="1016">
        <v>0</v>
      </c>
    </row>
    <row r="107" spans="1:12" ht="18.95" customHeight="1">
      <c r="A107" s="984" t="s">
        <v>387</v>
      </c>
      <c r="B107" s="985" t="s">
        <v>47</v>
      </c>
      <c r="C107" s="986" t="s">
        <v>388</v>
      </c>
      <c r="D107" s="1000" t="s">
        <v>41</v>
      </c>
      <c r="E107" s="1081">
        <v>17058422000</v>
      </c>
      <c r="F107" s="1076">
        <v>2723763000</v>
      </c>
      <c r="G107" s="1076">
        <v>254846000</v>
      </c>
      <c r="H107" s="1076">
        <v>13550534000</v>
      </c>
      <c r="I107" s="1076">
        <v>467424000</v>
      </c>
      <c r="J107" s="1076">
        <v>0</v>
      </c>
      <c r="K107" s="1076">
        <v>0</v>
      </c>
      <c r="L107" s="1084">
        <v>61855000</v>
      </c>
    </row>
    <row r="108" spans="1:12" ht="18.95" customHeight="1">
      <c r="A108" s="984"/>
      <c r="B108" s="985"/>
      <c r="C108" s="986" t="s">
        <v>389</v>
      </c>
      <c r="D108" s="989" t="s">
        <v>42</v>
      </c>
      <c r="E108" s="1083">
        <v>17965018783.890003</v>
      </c>
      <c r="F108" s="1076">
        <v>2977126884.23</v>
      </c>
      <c r="G108" s="1076">
        <v>373441270.38</v>
      </c>
      <c r="H108" s="1076">
        <v>13376671742.630005</v>
      </c>
      <c r="I108" s="1076">
        <v>919952559.62000012</v>
      </c>
      <c r="J108" s="1076">
        <v>0</v>
      </c>
      <c r="K108" s="1076">
        <v>0</v>
      </c>
      <c r="L108" s="1084">
        <v>317826327.02999997</v>
      </c>
    </row>
    <row r="109" spans="1:12" ht="18.95" customHeight="1">
      <c r="A109" s="984"/>
      <c r="B109" s="985"/>
      <c r="C109" s="986"/>
      <c r="D109" s="989" t="s">
        <v>43</v>
      </c>
      <c r="E109" s="1083">
        <v>14764053554.52001</v>
      </c>
      <c r="F109" s="1076">
        <v>2702186881.2099991</v>
      </c>
      <c r="G109" s="1076">
        <v>356768141.69999987</v>
      </c>
      <c r="H109" s="1076">
        <v>11037170577.400009</v>
      </c>
      <c r="I109" s="1076">
        <v>547252886.69000006</v>
      </c>
      <c r="J109" s="1076">
        <v>0</v>
      </c>
      <c r="K109" s="1076">
        <v>0</v>
      </c>
      <c r="L109" s="1084">
        <v>120675067.51999997</v>
      </c>
    </row>
    <row r="110" spans="1:12" ht="18.95" customHeight="1">
      <c r="A110" s="984"/>
      <c r="B110" s="986"/>
      <c r="C110" s="986"/>
      <c r="D110" s="989" t="s">
        <v>44</v>
      </c>
      <c r="E110" s="1012">
        <v>0.86549937353642736</v>
      </c>
      <c r="F110" s="946">
        <v>0.99207856234554881</v>
      </c>
      <c r="G110" s="946">
        <v>1.3999362034326608</v>
      </c>
      <c r="H110" s="946">
        <v>0.81451923425305672</v>
      </c>
      <c r="I110" s="946">
        <v>1.1707847408134799</v>
      </c>
      <c r="J110" s="946">
        <v>0</v>
      </c>
      <c r="K110" s="946">
        <v>0</v>
      </c>
      <c r="L110" s="1013">
        <v>1.9509347266995387</v>
      </c>
    </row>
    <row r="111" spans="1:12" ht="18.95" customHeight="1">
      <c r="A111" s="990"/>
      <c r="B111" s="991"/>
      <c r="C111" s="991"/>
      <c r="D111" s="989" t="s">
        <v>45</v>
      </c>
      <c r="E111" s="1014">
        <v>0.82182232772055686</v>
      </c>
      <c r="F111" s="1015">
        <v>0.90764921559898137</v>
      </c>
      <c r="G111" s="1015">
        <v>0.95535274217808286</v>
      </c>
      <c r="H111" s="1015">
        <v>0.8251058850630042</v>
      </c>
      <c r="I111" s="1015">
        <v>0.59487076911449743</v>
      </c>
      <c r="J111" s="1015">
        <v>0</v>
      </c>
      <c r="K111" s="1015">
        <v>0</v>
      </c>
      <c r="L111" s="1016">
        <v>0.37968870813086958</v>
      </c>
    </row>
    <row r="112" spans="1:12" ht="18.95" customHeight="1">
      <c r="A112" s="984" t="s">
        <v>390</v>
      </c>
      <c r="B112" s="985" t="s">
        <v>47</v>
      </c>
      <c r="C112" s="986" t="s">
        <v>391</v>
      </c>
      <c r="D112" s="987" t="s">
        <v>41</v>
      </c>
      <c r="E112" s="1081">
        <v>15088214000</v>
      </c>
      <c r="F112" s="1076">
        <v>187014000</v>
      </c>
      <c r="G112" s="1076">
        <v>314375000</v>
      </c>
      <c r="H112" s="1076">
        <v>14061785000</v>
      </c>
      <c r="I112" s="1076">
        <v>508791000</v>
      </c>
      <c r="J112" s="1076">
        <v>0</v>
      </c>
      <c r="K112" s="1076">
        <v>0</v>
      </c>
      <c r="L112" s="1084">
        <v>16249000</v>
      </c>
    </row>
    <row r="113" spans="1:12" ht="18.95" customHeight="1">
      <c r="A113" s="984"/>
      <c r="B113" s="985"/>
      <c r="C113" s="986"/>
      <c r="D113" s="989" t="s">
        <v>42</v>
      </c>
      <c r="E113" s="1083">
        <v>15177027799.600002</v>
      </c>
      <c r="F113" s="1076">
        <v>187013500</v>
      </c>
      <c r="G113" s="1076">
        <v>285572087.69</v>
      </c>
      <c r="H113" s="1076">
        <v>14078267344.910002</v>
      </c>
      <c r="I113" s="1076">
        <v>601566000</v>
      </c>
      <c r="J113" s="1076">
        <v>0</v>
      </c>
      <c r="K113" s="1076">
        <v>0</v>
      </c>
      <c r="L113" s="1084">
        <v>24608867</v>
      </c>
    </row>
    <row r="114" spans="1:12" ht="18.95" customHeight="1">
      <c r="A114" s="984"/>
      <c r="B114" s="985"/>
      <c r="C114" s="986"/>
      <c r="D114" s="989" t="s">
        <v>43</v>
      </c>
      <c r="E114" s="1083">
        <v>11644559731.690006</v>
      </c>
      <c r="F114" s="1076">
        <v>152008426.11000001</v>
      </c>
      <c r="G114" s="1076">
        <v>226700258.5</v>
      </c>
      <c r="H114" s="1076">
        <v>10965011360.460007</v>
      </c>
      <c r="I114" s="1076">
        <v>288336587.13999999</v>
      </c>
      <c r="J114" s="1076">
        <v>0</v>
      </c>
      <c r="K114" s="1076">
        <v>0</v>
      </c>
      <c r="L114" s="1084">
        <v>12503099.479999999</v>
      </c>
    </row>
    <row r="115" spans="1:12" ht="18.95" customHeight="1">
      <c r="A115" s="988"/>
      <c r="B115" s="986"/>
      <c r="C115" s="986"/>
      <c r="D115" s="989" t="s">
        <v>44</v>
      </c>
      <c r="E115" s="1012">
        <v>0.77176528194059324</v>
      </c>
      <c r="F115" s="946">
        <v>0.81281843129391396</v>
      </c>
      <c r="G115" s="946">
        <v>0.72111414234592441</v>
      </c>
      <c r="H115" s="946">
        <v>0.77977378835332833</v>
      </c>
      <c r="I115" s="946">
        <v>0.56670929151655591</v>
      </c>
      <c r="J115" s="946">
        <v>0</v>
      </c>
      <c r="K115" s="946">
        <v>0</v>
      </c>
      <c r="L115" s="1013">
        <v>0.76946885839128554</v>
      </c>
    </row>
    <row r="116" spans="1:12" ht="18.95" customHeight="1">
      <c r="A116" s="990"/>
      <c r="B116" s="991"/>
      <c r="C116" s="991"/>
      <c r="D116" s="994" t="s">
        <v>45</v>
      </c>
      <c r="E116" s="1014">
        <v>0.76724902170877651</v>
      </c>
      <c r="F116" s="1015">
        <v>0.81282060444834203</v>
      </c>
      <c r="G116" s="1015">
        <v>0.79384599641296971</v>
      </c>
      <c r="H116" s="1015">
        <v>0.77886085636982927</v>
      </c>
      <c r="I116" s="1015">
        <v>0.47930997952011911</v>
      </c>
      <c r="J116" s="1015">
        <v>0</v>
      </c>
      <c r="K116" s="1015">
        <v>0</v>
      </c>
      <c r="L116" s="1016">
        <v>0.50807294297620442</v>
      </c>
    </row>
    <row r="117" spans="1:12" ht="18.95" customHeight="1">
      <c r="A117" s="984" t="s">
        <v>392</v>
      </c>
      <c r="B117" s="985" t="s">
        <v>47</v>
      </c>
      <c r="C117" s="986" t="s">
        <v>393</v>
      </c>
      <c r="D117" s="987" t="s">
        <v>41</v>
      </c>
      <c r="E117" s="1157">
        <v>0</v>
      </c>
      <c r="F117" s="1156">
        <v>0</v>
      </c>
      <c r="G117" s="1156">
        <v>0</v>
      </c>
      <c r="H117" s="1156">
        <v>0</v>
      </c>
      <c r="I117" s="1156">
        <v>0</v>
      </c>
      <c r="J117" s="1156">
        <v>0</v>
      </c>
      <c r="K117" s="1156">
        <v>0</v>
      </c>
      <c r="L117" s="1159">
        <v>0</v>
      </c>
    </row>
    <row r="118" spans="1:12" ht="18.95" customHeight="1">
      <c r="A118" s="984"/>
      <c r="B118" s="985"/>
      <c r="C118" s="986" t="s">
        <v>394</v>
      </c>
      <c r="D118" s="989" t="s">
        <v>42</v>
      </c>
      <c r="E118" s="1083">
        <v>6094428</v>
      </c>
      <c r="F118" s="1076">
        <v>6094428</v>
      </c>
      <c r="G118" s="1076">
        <v>0</v>
      </c>
      <c r="H118" s="1076">
        <v>0</v>
      </c>
      <c r="I118" s="1076">
        <v>0</v>
      </c>
      <c r="J118" s="1076">
        <v>0</v>
      </c>
      <c r="K118" s="1076">
        <v>0</v>
      </c>
      <c r="L118" s="1084">
        <v>0</v>
      </c>
    </row>
    <row r="119" spans="1:12" ht="18.95" customHeight="1">
      <c r="A119" s="984"/>
      <c r="B119" s="985"/>
      <c r="C119" s="986" t="s">
        <v>395</v>
      </c>
      <c r="D119" s="989" t="s">
        <v>43</v>
      </c>
      <c r="E119" s="1083">
        <v>6094427.4100000001</v>
      </c>
      <c r="F119" s="1076">
        <v>6094427.4100000001</v>
      </c>
      <c r="G119" s="1076">
        <v>0</v>
      </c>
      <c r="H119" s="1076">
        <v>0</v>
      </c>
      <c r="I119" s="1076">
        <v>0</v>
      </c>
      <c r="J119" s="1076">
        <v>0</v>
      </c>
      <c r="K119" s="1076">
        <v>0</v>
      </c>
      <c r="L119" s="1084">
        <v>0</v>
      </c>
    </row>
    <row r="120" spans="1:12" ht="18.95" customHeight="1">
      <c r="A120" s="988"/>
      <c r="B120" s="986"/>
      <c r="C120" s="986" t="s">
        <v>396</v>
      </c>
      <c r="D120" s="989" t="s">
        <v>44</v>
      </c>
      <c r="E120" s="1012">
        <v>0</v>
      </c>
      <c r="F120" s="946">
        <v>0</v>
      </c>
      <c r="G120" s="946">
        <v>0</v>
      </c>
      <c r="H120" s="946">
        <v>0</v>
      </c>
      <c r="I120" s="946">
        <v>0</v>
      </c>
      <c r="J120" s="946">
        <v>0</v>
      </c>
      <c r="K120" s="946">
        <v>0</v>
      </c>
      <c r="L120" s="1013">
        <v>0</v>
      </c>
    </row>
    <row r="121" spans="1:12" ht="18.95" customHeight="1">
      <c r="A121" s="990"/>
      <c r="B121" s="991"/>
      <c r="C121" s="991" t="s">
        <v>397</v>
      </c>
      <c r="D121" s="994" t="s">
        <v>45</v>
      </c>
      <c r="E121" s="1014">
        <v>0.99999990319025844</v>
      </c>
      <c r="F121" s="1015">
        <v>0.99999990319025844</v>
      </c>
      <c r="G121" s="1015">
        <v>0</v>
      </c>
      <c r="H121" s="1015">
        <v>0</v>
      </c>
      <c r="I121" s="1015">
        <v>0</v>
      </c>
      <c r="J121" s="1015">
        <v>0</v>
      </c>
      <c r="K121" s="1015">
        <v>0</v>
      </c>
      <c r="L121" s="1016">
        <v>0</v>
      </c>
    </row>
    <row r="122" spans="1:12" ht="18.95" customHeight="1">
      <c r="A122" s="984" t="s">
        <v>398</v>
      </c>
      <c r="B122" s="985" t="s">
        <v>47</v>
      </c>
      <c r="C122" s="986" t="s">
        <v>399</v>
      </c>
      <c r="D122" s="987" t="s">
        <v>41</v>
      </c>
      <c r="E122" s="1081">
        <v>27600000000</v>
      </c>
      <c r="F122" s="1076">
        <v>0</v>
      </c>
      <c r="G122" s="1076">
        <v>0</v>
      </c>
      <c r="H122" s="1076">
        <v>100000</v>
      </c>
      <c r="I122" s="1076">
        <v>0</v>
      </c>
      <c r="J122" s="1076">
        <v>27599900000</v>
      </c>
      <c r="K122" s="1076">
        <v>0</v>
      </c>
      <c r="L122" s="1084">
        <v>0</v>
      </c>
    </row>
    <row r="123" spans="1:12" ht="18.95" customHeight="1">
      <c r="A123" s="984"/>
      <c r="B123" s="985"/>
      <c r="C123" s="986"/>
      <c r="D123" s="989" t="s">
        <v>42</v>
      </c>
      <c r="E123" s="1083">
        <v>27300000000</v>
      </c>
      <c r="F123" s="1076">
        <v>0</v>
      </c>
      <c r="G123" s="1076">
        <v>0</v>
      </c>
      <c r="H123" s="1076">
        <v>100000</v>
      </c>
      <c r="I123" s="1076">
        <v>0</v>
      </c>
      <c r="J123" s="1076">
        <v>27299900000</v>
      </c>
      <c r="K123" s="1076">
        <v>0</v>
      </c>
      <c r="L123" s="1084">
        <v>0</v>
      </c>
    </row>
    <row r="124" spans="1:12" ht="18.95" customHeight="1">
      <c r="A124" s="984"/>
      <c r="B124" s="985"/>
      <c r="C124" s="986"/>
      <c r="D124" s="989" t="s">
        <v>43</v>
      </c>
      <c r="E124" s="1083">
        <v>25953941784.830002</v>
      </c>
      <c r="F124" s="1076">
        <v>0</v>
      </c>
      <c r="G124" s="1076">
        <v>0</v>
      </c>
      <c r="H124" s="1076">
        <v>0</v>
      </c>
      <c r="I124" s="1076">
        <v>0</v>
      </c>
      <c r="J124" s="1076">
        <v>25953941784.830002</v>
      </c>
      <c r="K124" s="1076">
        <v>0</v>
      </c>
      <c r="L124" s="1084">
        <v>0</v>
      </c>
    </row>
    <row r="125" spans="1:12" ht="18.95" customHeight="1">
      <c r="A125" s="988"/>
      <c r="B125" s="986"/>
      <c r="C125" s="986"/>
      <c r="D125" s="989" t="s">
        <v>44</v>
      </c>
      <c r="E125" s="1012">
        <v>0.94036020959528988</v>
      </c>
      <c r="F125" s="946">
        <v>0</v>
      </c>
      <c r="G125" s="946">
        <v>0</v>
      </c>
      <c r="H125" s="946">
        <v>0</v>
      </c>
      <c r="I125" s="946">
        <v>0</v>
      </c>
      <c r="J125" s="946">
        <v>0.94036361670984325</v>
      </c>
      <c r="K125" s="946">
        <v>0</v>
      </c>
      <c r="L125" s="1013">
        <v>0</v>
      </c>
    </row>
    <row r="126" spans="1:12" ht="18.95" customHeight="1">
      <c r="A126" s="990"/>
      <c r="B126" s="991"/>
      <c r="C126" s="991"/>
      <c r="D126" s="994" t="s">
        <v>45</v>
      </c>
      <c r="E126" s="1014">
        <v>0.95069383827216125</v>
      </c>
      <c r="F126" s="1015">
        <v>0</v>
      </c>
      <c r="G126" s="1015">
        <v>0</v>
      </c>
      <c r="H126" s="1015">
        <v>0</v>
      </c>
      <c r="I126" s="1015">
        <v>0</v>
      </c>
      <c r="J126" s="1015">
        <v>0.95069732067992929</v>
      </c>
      <c r="K126" s="1015">
        <v>0</v>
      </c>
      <c r="L126" s="1016">
        <v>0</v>
      </c>
    </row>
    <row r="127" spans="1:12" ht="18.95" customHeight="1">
      <c r="A127" s="984" t="s">
        <v>400</v>
      </c>
      <c r="B127" s="985" t="s">
        <v>47</v>
      </c>
      <c r="C127" s="986" t="s">
        <v>401</v>
      </c>
      <c r="D127" s="987" t="s">
        <v>41</v>
      </c>
      <c r="E127" s="1081">
        <v>111846890000</v>
      </c>
      <c r="F127" s="1076">
        <v>76927855000</v>
      </c>
      <c r="G127" s="1076">
        <v>838140000</v>
      </c>
      <c r="H127" s="1076">
        <v>3551446000</v>
      </c>
      <c r="I127" s="1076">
        <v>1624771000</v>
      </c>
      <c r="J127" s="1076">
        <v>0</v>
      </c>
      <c r="K127" s="1076">
        <v>23327650000</v>
      </c>
      <c r="L127" s="1084">
        <v>5577028000</v>
      </c>
    </row>
    <row r="128" spans="1:12" ht="18.95" customHeight="1">
      <c r="A128" s="988"/>
      <c r="B128" s="986"/>
      <c r="C128" s="986"/>
      <c r="D128" s="989" t="s">
        <v>42</v>
      </c>
      <c r="E128" s="1083">
        <v>95288970497.639999</v>
      </c>
      <c r="F128" s="1076">
        <v>68145301423.720009</v>
      </c>
      <c r="G128" s="1076">
        <v>524664934</v>
      </c>
      <c r="H128" s="1076">
        <v>786498589.83999991</v>
      </c>
      <c r="I128" s="1076">
        <v>886396647.03999996</v>
      </c>
      <c r="J128" s="1076">
        <v>0</v>
      </c>
      <c r="K128" s="1076">
        <v>22349770706.959999</v>
      </c>
      <c r="L128" s="1084">
        <v>2596338196.0799999</v>
      </c>
    </row>
    <row r="129" spans="1:12" ht="18.95" customHeight="1">
      <c r="A129" s="988"/>
      <c r="B129" s="986"/>
      <c r="C129" s="986"/>
      <c r="D129" s="989" t="s">
        <v>43</v>
      </c>
      <c r="E129" s="1083">
        <v>80721335325.360001</v>
      </c>
      <c r="F129" s="1076">
        <v>59980517574.919998</v>
      </c>
      <c r="G129" s="1076">
        <v>0</v>
      </c>
      <c r="H129" s="1076">
        <v>638125.58000000007</v>
      </c>
      <c r="I129" s="1076">
        <v>338664628.76999998</v>
      </c>
      <c r="J129" s="1076">
        <v>0</v>
      </c>
      <c r="K129" s="1076">
        <v>19052643099.119999</v>
      </c>
      <c r="L129" s="1084">
        <v>1348871896.9700003</v>
      </c>
    </row>
    <row r="130" spans="1:12" ht="18.95" customHeight="1">
      <c r="A130" s="988"/>
      <c r="B130" s="986"/>
      <c r="C130" s="986"/>
      <c r="D130" s="989" t="s">
        <v>44</v>
      </c>
      <c r="E130" s="1012">
        <v>0.72171282836170059</v>
      </c>
      <c r="F130" s="946">
        <v>0.77969829751420983</v>
      </c>
      <c r="G130" s="946">
        <v>0</v>
      </c>
      <c r="H130" s="946">
        <v>1.7968049633867447E-4</v>
      </c>
      <c r="I130" s="946">
        <v>0.20843837609730848</v>
      </c>
      <c r="J130" s="946">
        <v>0</v>
      </c>
      <c r="K130" s="946">
        <v>0.81674078182414422</v>
      </c>
      <c r="L130" s="1013">
        <v>0.2418621346297706</v>
      </c>
    </row>
    <row r="131" spans="1:12" ht="18.95" customHeight="1">
      <c r="A131" s="990"/>
      <c r="B131" s="991"/>
      <c r="C131" s="991"/>
      <c r="D131" s="992" t="s">
        <v>45</v>
      </c>
      <c r="E131" s="1014">
        <v>0.84712149689306604</v>
      </c>
      <c r="F131" s="1015">
        <v>0.88018566682929056</v>
      </c>
      <c r="G131" s="1015">
        <v>0</v>
      </c>
      <c r="H131" s="1015">
        <v>8.1134993532514291E-4</v>
      </c>
      <c r="I131" s="1015">
        <v>0.38206894159733573</v>
      </c>
      <c r="J131" s="1015">
        <v>0</v>
      </c>
      <c r="K131" s="1015">
        <v>0.85247599847575917</v>
      </c>
      <c r="L131" s="1016">
        <v>0.51952858029302662</v>
      </c>
    </row>
    <row r="132" spans="1:12" ht="18.95" customHeight="1">
      <c r="A132" s="1001" t="s">
        <v>402</v>
      </c>
      <c r="B132" s="997" t="s">
        <v>47</v>
      </c>
      <c r="C132" s="1002" t="s">
        <v>115</v>
      </c>
      <c r="D132" s="999" t="s">
        <v>41</v>
      </c>
      <c r="E132" s="1081">
        <v>2283373000</v>
      </c>
      <c r="F132" s="1076">
        <v>160789000</v>
      </c>
      <c r="G132" s="1076">
        <v>31572000</v>
      </c>
      <c r="H132" s="1076">
        <v>1955549000</v>
      </c>
      <c r="I132" s="1076">
        <v>81251000</v>
      </c>
      <c r="J132" s="1076">
        <v>0</v>
      </c>
      <c r="K132" s="1076">
        <v>0</v>
      </c>
      <c r="L132" s="1084">
        <v>54212000</v>
      </c>
    </row>
    <row r="133" spans="1:12" ht="18.95" customHeight="1">
      <c r="A133" s="984"/>
      <c r="B133" s="986"/>
      <c r="C133" s="986"/>
      <c r="D133" s="989" t="s">
        <v>42</v>
      </c>
      <c r="E133" s="1083">
        <v>4440148610.249999</v>
      </c>
      <c r="F133" s="1076">
        <v>2150245156.3299999</v>
      </c>
      <c r="G133" s="1076">
        <v>34014170.579999998</v>
      </c>
      <c r="H133" s="1076">
        <v>2075122737.8999999</v>
      </c>
      <c r="I133" s="1076">
        <v>107384264.44</v>
      </c>
      <c r="J133" s="1076">
        <v>0</v>
      </c>
      <c r="K133" s="1076">
        <v>0</v>
      </c>
      <c r="L133" s="1084">
        <v>73382281</v>
      </c>
    </row>
    <row r="134" spans="1:12" ht="18.95" customHeight="1">
      <c r="A134" s="984"/>
      <c r="B134" s="986"/>
      <c r="C134" s="986"/>
      <c r="D134" s="989" t="s">
        <v>43</v>
      </c>
      <c r="E134" s="1083">
        <v>3532231863.3799949</v>
      </c>
      <c r="F134" s="1076">
        <v>1839140444.6199989</v>
      </c>
      <c r="G134" s="1076">
        <v>19627305.800000004</v>
      </c>
      <c r="H134" s="1076">
        <v>1580254975.8599961</v>
      </c>
      <c r="I134" s="1076">
        <v>51663212.719999984</v>
      </c>
      <c r="J134" s="1076">
        <v>0</v>
      </c>
      <c r="K134" s="1076">
        <v>0</v>
      </c>
      <c r="L134" s="1084">
        <v>41545924.38000001</v>
      </c>
    </row>
    <row r="135" spans="1:12" ht="18.95" customHeight="1">
      <c r="A135" s="984"/>
      <c r="B135" s="986"/>
      <c r="C135" s="986"/>
      <c r="D135" s="989" t="s">
        <v>44</v>
      </c>
      <c r="E135" s="1012">
        <v>1.5469359860960057</v>
      </c>
      <c r="F135" s="946" t="s">
        <v>787</v>
      </c>
      <c r="G135" s="946">
        <v>0.62166811731914373</v>
      </c>
      <c r="H135" s="946">
        <v>0.80808763976765408</v>
      </c>
      <c r="I135" s="946">
        <v>0.63584709997415401</v>
      </c>
      <c r="J135" s="946">
        <v>0</v>
      </c>
      <c r="K135" s="946">
        <v>0</v>
      </c>
      <c r="L135" s="1013">
        <v>0.76636029624437407</v>
      </c>
    </row>
    <row r="136" spans="1:12" ht="18.95" customHeight="1">
      <c r="A136" s="1003"/>
      <c r="B136" s="991"/>
      <c r="C136" s="991"/>
      <c r="D136" s="992" t="s">
        <v>45</v>
      </c>
      <c r="E136" s="1014">
        <v>0.79552109026844386</v>
      </c>
      <c r="F136" s="1015">
        <v>0.85531663178305262</v>
      </c>
      <c r="G136" s="1015">
        <v>0.57703320308332517</v>
      </c>
      <c r="H136" s="1015">
        <v>0.76152361833748483</v>
      </c>
      <c r="I136" s="1015">
        <v>0.48110598875374655</v>
      </c>
      <c r="J136" s="1015">
        <v>0</v>
      </c>
      <c r="K136" s="1015">
        <v>0</v>
      </c>
      <c r="L136" s="1016">
        <v>0.56615744037719418</v>
      </c>
    </row>
    <row r="137" spans="1:12" ht="18.95" customHeight="1">
      <c r="A137" s="984" t="s">
        <v>403</v>
      </c>
      <c r="B137" s="985" t="s">
        <v>47</v>
      </c>
      <c r="C137" s="986" t="s">
        <v>404</v>
      </c>
      <c r="D137" s="1000" t="s">
        <v>41</v>
      </c>
      <c r="E137" s="1081">
        <v>8495667000</v>
      </c>
      <c r="F137" s="1076">
        <v>3702408000</v>
      </c>
      <c r="G137" s="1076">
        <v>11826000</v>
      </c>
      <c r="H137" s="1076">
        <v>3279732000</v>
      </c>
      <c r="I137" s="1076">
        <v>1224901000</v>
      </c>
      <c r="J137" s="1076">
        <v>0</v>
      </c>
      <c r="K137" s="1076">
        <v>0</v>
      </c>
      <c r="L137" s="1084">
        <v>276800000</v>
      </c>
    </row>
    <row r="138" spans="1:12" ht="18.95" customHeight="1">
      <c r="A138" s="984"/>
      <c r="B138" s="985"/>
      <c r="C138" s="986"/>
      <c r="D138" s="989" t="s">
        <v>42</v>
      </c>
      <c r="E138" s="1083">
        <v>10032285272.589998</v>
      </c>
      <c r="F138" s="1076">
        <v>3922519626.7299981</v>
      </c>
      <c r="G138" s="1076">
        <v>17235154.709999997</v>
      </c>
      <c r="H138" s="1076">
        <v>3881058702.0899997</v>
      </c>
      <c r="I138" s="1076">
        <v>1823441771.0599997</v>
      </c>
      <c r="J138" s="1076">
        <v>0</v>
      </c>
      <c r="K138" s="1076">
        <v>0</v>
      </c>
      <c r="L138" s="1084">
        <v>388030018</v>
      </c>
    </row>
    <row r="139" spans="1:12" ht="18.95" customHeight="1">
      <c r="A139" s="984"/>
      <c r="B139" s="985"/>
      <c r="C139" s="986"/>
      <c r="D139" s="989" t="s">
        <v>43</v>
      </c>
      <c r="E139" s="1083">
        <v>7045713284.6099977</v>
      </c>
      <c r="F139" s="1076">
        <v>3066696069.2299986</v>
      </c>
      <c r="G139" s="1076">
        <v>12919568.119999999</v>
      </c>
      <c r="H139" s="1076">
        <v>2880527693.2699995</v>
      </c>
      <c r="I139" s="1076">
        <v>801545808.86999989</v>
      </c>
      <c r="J139" s="1076">
        <v>0</v>
      </c>
      <c r="K139" s="1076">
        <v>0</v>
      </c>
      <c r="L139" s="1084">
        <v>284024145.11999995</v>
      </c>
    </row>
    <row r="140" spans="1:12" ht="18.95" customHeight="1">
      <c r="A140" s="984"/>
      <c r="B140" s="986"/>
      <c r="C140" s="986"/>
      <c r="D140" s="989" t="s">
        <v>44</v>
      </c>
      <c r="E140" s="1012">
        <v>0.82933020851805961</v>
      </c>
      <c r="F140" s="946">
        <v>0.82829771036309308</v>
      </c>
      <c r="G140" s="946">
        <v>1.0924715136140706</v>
      </c>
      <c r="H140" s="946">
        <v>0.87828142460115632</v>
      </c>
      <c r="I140" s="946">
        <v>0.65437599354560072</v>
      </c>
      <c r="J140" s="946">
        <v>0</v>
      </c>
      <c r="K140" s="946">
        <v>0</v>
      </c>
      <c r="L140" s="1013">
        <v>1.0260987901734102</v>
      </c>
    </row>
    <row r="141" spans="1:12" ht="18.95" customHeight="1">
      <c r="A141" s="990"/>
      <c r="B141" s="991"/>
      <c r="C141" s="991"/>
      <c r="D141" s="992" t="s">
        <v>45</v>
      </c>
      <c r="E141" s="1014">
        <v>0.70230392110760143</v>
      </c>
      <c r="F141" s="1015">
        <v>0.78181790304680887</v>
      </c>
      <c r="G141" s="1015">
        <v>0.74960557867832456</v>
      </c>
      <c r="H141" s="1015">
        <v>0.74220152653676652</v>
      </c>
      <c r="I141" s="1015">
        <v>0.43957850565419854</v>
      </c>
      <c r="J141" s="1015">
        <v>0</v>
      </c>
      <c r="K141" s="1015">
        <v>0</v>
      </c>
      <c r="L141" s="1016">
        <v>0.73196436343746984</v>
      </c>
    </row>
    <row r="142" spans="1:12" ht="18.95" customHeight="1">
      <c r="A142" s="984" t="s">
        <v>405</v>
      </c>
      <c r="B142" s="985" t="s">
        <v>47</v>
      </c>
      <c r="C142" s="986" t="s">
        <v>406</v>
      </c>
      <c r="D142" s="999" t="s">
        <v>41</v>
      </c>
      <c r="E142" s="1081">
        <v>4077373000</v>
      </c>
      <c r="F142" s="1076">
        <v>4002081000</v>
      </c>
      <c r="G142" s="1076">
        <v>11373000</v>
      </c>
      <c r="H142" s="1076">
        <v>62427000</v>
      </c>
      <c r="I142" s="1076">
        <v>134000</v>
      </c>
      <c r="J142" s="1076">
        <v>0</v>
      </c>
      <c r="K142" s="1076">
        <v>0</v>
      </c>
      <c r="L142" s="1084">
        <v>1358000</v>
      </c>
    </row>
    <row r="143" spans="1:12" ht="18.95" customHeight="1">
      <c r="A143" s="984"/>
      <c r="B143" s="985"/>
      <c r="C143" s="986"/>
      <c r="D143" s="989" t="s">
        <v>42</v>
      </c>
      <c r="E143" s="1083">
        <v>4916589245.5299997</v>
      </c>
      <c r="F143" s="1076">
        <v>4769328643.2299995</v>
      </c>
      <c r="G143" s="1076">
        <v>12373000</v>
      </c>
      <c r="H143" s="1076">
        <v>63017438</v>
      </c>
      <c r="I143" s="1076">
        <v>60061589.700000003</v>
      </c>
      <c r="J143" s="1076">
        <v>0</v>
      </c>
      <c r="K143" s="1076">
        <v>0</v>
      </c>
      <c r="L143" s="1084">
        <v>11808574.600000001</v>
      </c>
    </row>
    <row r="144" spans="1:12" ht="18.95" customHeight="1">
      <c r="A144" s="984"/>
      <c r="B144" s="985"/>
      <c r="C144" s="986"/>
      <c r="D144" s="989" t="s">
        <v>43</v>
      </c>
      <c r="E144" s="1083">
        <v>3786493832.5299993</v>
      </c>
      <c r="F144" s="1076">
        <v>3705697033.4899993</v>
      </c>
      <c r="G144" s="1076">
        <v>11077558.75</v>
      </c>
      <c r="H144" s="1076">
        <v>46373875.600000001</v>
      </c>
      <c r="I144" s="1076">
        <v>17534543.75</v>
      </c>
      <c r="J144" s="1076">
        <v>0</v>
      </c>
      <c r="K144" s="1076">
        <v>0</v>
      </c>
      <c r="L144" s="1084">
        <v>5810820.9399999985</v>
      </c>
    </row>
    <row r="145" spans="1:12" ht="18.95" customHeight="1">
      <c r="A145" s="984"/>
      <c r="B145" s="986"/>
      <c r="C145" s="986"/>
      <c r="D145" s="989" t="s">
        <v>44</v>
      </c>
      <c r="E145" s="1012">
        <v>0.92866015263504209</v>
      </c>
      <c r="F145" s="946">
        <v>0.9259425367677464</v>
      </c>
      <c r="G145" s="946">
        <v>0.97402257539787218</v>
      </c>
      <c r="H145" s="946">
        <v>0.7428496580005447</v>
      </c>
      <c r="I145" s="946" t="s">
        <v>787</v>
      </c>
      <c r="J145" s="946">
        <v>0</v>
      </c>
      <c r="K145" s="946">
        <v>0</v>
      </c>
      <c r="L145" s="1075">
        <v>4.27895503681885</v>
      </c>
    </row>
    <row r="146" spans="1:12" ht="18.95" customHeight="1">
      <c r="A146" s="990"/>
      <c r="B146" s="991"/>
      <c r="C146" s="991"/>
      <c r="D146" s="989" t="s">
        <v>45</v>
      </c>
      <c r="E146" s="1014">
        <v>0.77014646606334958</v>
      </c>
      <c r="F146" s="1015">
        <v>0.77698504563114734</v>
      </c>
      <c r="G146" s="1015">
        <v>0.8953009577305423</v>
      </c>
      <c r="H146" s="1015">
        <v>0.7358895739303144</v>
      </c>
      <c r="I146" s="1015">
        <v>0.29194271809292455</v>
      </c>
      <c r="J146" s="1015">
        <v>0</v>
      </c>
      <c r="K146" s="1015">
        <v>0</v>
      </c>
      <c r="L146" s="1016">
        <v>0.49208487364766257</v>
      </c>
    </row>
    <row r="147" spans="1:12" ht="18.75" customHeight="1">
      <c r="A147" s="984" t="s">
        <v>407</v>
      </c>
      <c r="B147" s="985" t="s">
        <v>47</v>
      </c>
      <c r="C147" s="986" t="s">
        <v>408</v>
      </c>
      <c r="D147" s="987" t="s">
        <v>41</v>
      </c>
      <c r="E147" s="1081">
        <v>1297325000</v>
      </c>
      <c r="F147" s="1076">
        <v>848145000</v>
      </c>
      <c r="G147" s="1076">
        <v>36924000</v>
      </c>
      <c r="H147" s="1076">
        <v>295814000</v>
      </c>
      <c r="I147" s="1076">
        <v>6080000</v>
      </c>
      <c r="J147" s="1076">
        <v>0</v>
      </c>
      <c r="K147" s="1076">
        <v>0</v>
      </c>
      <c r="L147" s="1084">
        <v>110362000</v>
      </c>
    </row>
    <row r="148" spans="1:12" ht="18.95" customHeight="1">
      <c r="A148" s="984"/>
      <c r="B148" s="985"/>
      <c r="C148" s="986" t="s">
        <v>409</v>
      </c>
      <c r="D148" s="989" t="s">
        <v>42</v>
      </c>
      <c r="E148" s="1083">
        <v>1632398795.5899999</v>
      </c>
      <c r="F148" s="1076">
        <v>982957773.07999992</v>
      </c>
      <c r="G148" s="1076">
        <v>160419444.12</v>
      </c>
      <c r="H148" s="1076">
        <v>312543225</v>
      </c>
      <c r="I148" s="1076">
        <v>8709213.3900000006</v>
      </c>
      <c r="J148" s="1076">
        <v>0</v>
      </c>
      <c r="K148" s="1076">
        <v>0</v>
      </c>
      <c r="L148" s="1084">
        <v>167769140</v>
      </c>
    </row>
    <row r="149" spans="1:12" ht="18.95" customHeight="1">
      <c r="A149" s="984"/>
      <c r="B149" s="985"/>
      <c r="C149" s="986"/>
      <c r="D149" s="989" t="s">
        <v>43</v>
      </c>
      <c r="E149" s="1083">
        <v>1313703535.0000002</v>
      </c>
      <c r="F149" s="1076">
        <v>815120313.60000014</v>
      </c>
      <c r="G149" s="1076">
        <v>130498319.81</v>
      </c>
      <c r="H149" s="1076">
        <v>228475317.41</v>
      </c>
      <c r="I149" s="1076">
        <v>2506535.27</v>
      </c>
      <c r="J149" s="1076">
        <v>0</v>
      </c>
      <c r="K149" s="1076">
        <v>0</v>
      </c>
      <c r="L149" s="1084">
        <v>137103048.91</v>
      </c>
    </row>
    <row r="150" spans="1:12" ht="18.95" customHeight="1">
      <c r="A150" s="984"/>
      <c r="B150" s="986"/>
      <c r="C150" s="986"/>
      <c r="D150" s="989" t="s">
        <v>44</v>
      </c>
      <c r="E150" s="1012">
        <v>1.0126248511359917</v>
      </c>
      <c r="F150" s="946">
        <v>0.9610624522929454</v>
      </c>
      <c r="G150" s="946">
        <v>3.534241138825696</v>
      </c>
      <c r="H150" s="946">
        <v>0.77236140753987303</v>
      </c>
      <c r="I150" s="946">
        <v>0.41225909046052633</v>
      </c>
      <c r="J150" s="946">
        <v>0</v>
      </c>
      <c r="K150" s="946">
        <v>0</v>
      </c>
      <c r="L150" s="1013">
        <v>1.2423030473351335</v>
      </c>
    </row>
    <row r="151" spans="1:12" ht="18.95" customHeight="1">
      <c r="A151" s="990"/>
      <c r="B151" s="991"/>
      <c r="C151" s="991"/>
      <c r="D151" s="994" t="s">
        <v>45</v>
      </c>
      <c r="E151" s="1014">
        <v>0.8047687480222544</v>
      </c>
      <c r="F151" s="1015">
        <v>0.82925262500941632</v>
      </c>
      <c r="G151" s="1015">
        <v>0.81348193497280896</v>
      </c>
      <c r="H151" s="1015">
        <v>0.73101990103928827</v>
      </c>
      <c r="I151" s="1015">
        <v>0.28780271624507753</v>
      </c>
      <c r="J151" s="1015">
        <v>0</v>
      </c>
      <c r="K151" s="1015">
        <v>0</v>
      </c>
      <c r="L151" s="1016">
        <v>0.81721256310904378</v>
      </c>
    </row>
    <row r="152" spans="1:12" ht="18.95" customHeight="1">
      <c r="A152" s="984" t="s">
        <v>410</v>
      </c>
      <c r="B152" s="985" t="s">
        <v>47</v>
      </c>
      <c r="C152" s="986" t="s">
        <v>411</v>
      </c>
      <c r="D152" s="987" t="s">
        <v>41</v>
      </c>
      <c r="E152" s="1081">
        <v>140748000</v>
      </c>
      <c r="F152" s="1076">
        <v>20218000</v>
      </c>
      <c r="G152" s="1076">
        <v>3807000</v>
      </c>
      <c r="H152" s="1076">
        <v>111270000</v>
      </c>
      <c r="I152" s="1076">
        <v>5453000</v>
      </c>
      <c r="J152" s="1076">
        <v>0</v>
      </c>
      <c r="K152" s="1076">
        <v>0</v>
      </c>
      <c r="L152" s="1084">
        <v>0</v>
      </c>
    </row>
    <row r="153" spans="1:12" ht="18.95" customHeight="1">
      <c r="A153" s="984"/>
      <c r="B153" s="985"/>
      <c r="C153" s="986" t="s">
        <v>412</v>
      </c>
      <c r="D153" s="989" t="s">
        <v>42</v>
      </c>
      <c r="E153" s="1083">
        <v>420980271.50999999</v>
      </c>
      <c r="F153" s="1076">
        <v>273032920</v>
      </c>
      <c r="G153" s="1076">
        <v>19663933.620000001</v>
      </c>
      <c r="H153" s="1076">
        <v>117036894.15999998</v>
      </c>
      <c r="I153" s="1076">
        <v>11246523.73</v>
      </c>
      <c r="J153" s="1076">
        <v>0</v>
      </c>
      <c r="K153" s="1076">
        <v>0</v>
      </c>
      <c r="L153" s="1084">
        <v>0</v>
      </c>
    </row>
    <row r="154" spans="1:12" ht="18.95" customHeight="1">
      <c r="A154" s="984"/>
      <c r="B154" s="985"/>
      <c r="C154" s="986"/>
      <c r="D154" s="989" t="s">
        <v>43</v>
      </c>
      <c r="E154" s="1083">
        <v>311895810.82999998</v>
      </c>
      <c r="F154" s="1076">
        <v>216486399.38999999</v>
      </c>
      <c r="G154" s="1076">
        <v>9793350.1400000006</v>
      </c>
      <c r="H154" s="1076">
        <v>82438246.760000005</v>
      </c>
      <c r="I154" s="1076">
        <v>3177814.54</v>
      </c>
      <c r="J154" s="1076">
        <v>0</v>
      </c>
      <c r="K154" s="1076">
        <v>0</v>
      </c>
      <c r="L154" s="1084">
        <v>0</v>
      </c>
    </row>
    <row r="155" spans="1:12" ht="18.95" customHeight="1">
      <c r="A155" s="984"/>
      <c r="B155" s="986"/>
      <c r="C155" s="986"/>
      <c r="D155" s="989" t="s">
        <v>44</v>
      </c>
      <c r="E155" s="1012">
        <v>2.2159875154886746</v>
      </c>
      <c r="F155" s="946" t="s">
        <v>787</v>
      </c>
      <c r="G155" s="946">
        <v>2.5724586656159709</v>
      </c>
      <c r="H155" s="946">
        <v>0.74088475563943568</v>
      </c>
      <c r="I155" s="946">
        <v>0.58276444892719603</v>
      </c>
      <c r="J155" s="946">
        <v>0</v>
      </c>
      <c r="K155" s="946">
        <v>0</v>
      </c>
      <c r="L155" s="1013">
        <v>0</v>
      </c>
    </row>
    <row r="156" spans="1:12" ht="18.95" customHeight="1">
      <c r="A156" s="990"/>
      <c r="B156" s="991"/>
      <c r="C156" s="991"/>
      <c r="D156" s="994" t="s">
        <v>45</v>
      </c>
      <c r="E156" s="1014">
        <v>0.74087987475344486</v>
      </c>
      <c r="F156" s="1015">
        <v>0.79289486187233382</v>
      </c>
      <c r="G156" s="1015">
        <v>0.49803616759768132</v>
      </c>
      <c r="H156" s="1015">
        <v>0.70437828474241204</v>
      </c>
      <c r="I156" s="1015">
        <v>0.28255971500982197</v>
      </c>
      <c r="J156" s="1015">
        <v>0</v>
      </c>
      <c r="K156" s="1015">
        <v>0</v>
      </c>
      <c r="L156" s="1016">
        <v>0</v>
      </c>
    </row>
    <row r="157" spans="1:12" ht="18.95" customHeight="1">
      <c r="A157" s="984" t="s">
        <v>426</v>
      </c>
      <c r="B157" s="985" t="s">
        <v>47</v>
      </c>
      <c r="C157" s="986" t="s">
        <v>178</v>
      </c>
      <c r="D157" s="989" t="s">
        <v>41</v>
      </c>
      <c r="E157" s="1081">
        <v>56803078000</v>
      </c>
      <c r="F157" s="1076">
        <v>53012846000</v>
      </c>
      <c r="G157" s="1076">
        <v>16000</v>
      </c>
      <c r="H157" s="1076">
        <v>3790216000</v>
      </c>
      <c r="I157" s="1076">
        <v>0</v>
      </c>
      <c r="J157" s="1076">
        <v>0</v>
      </c>
      <c r="K157" s="1076">
        <v>0</v>
      </c>
      <c r="L157" s="1084">
        <v>0</v>
      </c>
    </row>
    <row r="158" spans="1:12" ht="18.95" customHeight="1">
      <c r="A158" s="984"/>
      <c r="B158" s="985"/>
      <c r="C158" s="986"/>
      <c r="D158" s="989" t="s">
        <v>42</v>
      </c>
      <c r="E158" s="1083">
        <v>57689632508.630005</v>
      </c>
      <c r="F158" s="1076">
        <v>53738629597.93</v>
      </c>
      <c r="G158" s="1076">
        <v>21520</v>
      </c>
      <c r="H158" s="1076">
        <v>3795569749.23</v>
      </c>
      <c r="I158" s="1076">
        <v>134912278.47</v>
      </c>
      <c r="J158" s="1076">
        <v>0</v>
      </c>
      <c r="K158" s="1076">
        <v>0</v>
      </c>
      <c r="L158" s="1084">
        <v>20499363</v>
      </c>
    </row>
    <row r="159" spans="1:12" ht="18.95" customHeight="1">
      <c r="A159" s="984"/>
      <c r="B159" s="985"/>
      <c r="C159" s="986"/>
      <c r="D159" s="989" t="s">
        <v>43</v>
      </c>
      <c r="E159" s="1083">
        <v>49612558801.230019</v>
      </c>
      <c r="F159" s="1076">
        <v>46563660962.320015</v>
      </c>
      <c r="G159" s="1076">
        <v>14478.109999999999</v>
      </c>
      <c r="H159" s="1076">
        <v>2961073811.3600006</v>
      </c>
      <c r="I159" s="1076">
        <v>68590712.429999992</v>
      </c>
      <c r="J159" s="1076">
        <v>0</v>
      </c>
      <c r="K159" s="1076">
        <v>0</v>
      </c>
      <c r="L159" s="1084">
        <v>19218837.009999998</v>
      </c>
    </row>
    <row r="160" spans="1:12" ht="18.95" customHeight="1">
      <c r="A160" s="988"/>
      <c r="B160" s="986"/>
      <c r="C160" s="986"/>
      <c r="D160" s="989" t="s">
        <v>44</v>
      </c>
      <c r="E160" s="1012">
        <v>0.87341321189020815</v>
      </c>
      <c r="F160" s="946">
        <v>0.87834674943352442</v>
      </c>
      <c r="G160" s="946">
        <v>0.90488187499999995</v>
      </c>
      <c r="H160" s="946">
        <v>0.78124144147985253</v>
      </c>
      <c r="I160" s="946">
        <v>0</v>
      </c>
      <c r="J160" s="946">
        <v>0</v>
      </c>
      <c r="K160" s="946">
        <v>0</v>
      </c>
      <c r="L160" s="1013">
        <v>0</v>
      </c>
    </row>
    <row r="161" spans="1:12" ht="18.75" customHeight="1">
      <c r="A161" s="990"/>
      <c r="B161" s="991"/>
      <c r="C161" s="991"/>
      <c r="D161" s="995" t="s">
        <v>45</v>
      </c>
      <c r="E161" s="1014">
        <v>0.85999089687056496</v>
      </c>
      <c r="F161" s="1015">
        <v>0.86648396713327491</v>
      </c>
      <c r="G161" s="1015">
        <v>0.672774628252788</v>
      </c>
      <c r="H161" s="1015">
        <v>0.78013948023500501</v>
      </c>
      <c r="I161" s="1015">
        <v>0.508409710427152</v>
      </c>
      <c r="J161" s="1015">
        <v>0</v>
      </c>
      <c r="K161" s="1015">
        <v>0</v>
      </c>
      <c r="L161" s="1016">
        <v>0.93753337652491919</v>
      </c>
    </row>
    <row r="162" spans="1:12" ht="18.95" customHeight="1">
      <c r="A162" s="1001" t="s">
        <v>413</v>
      </c>
      <c r="B162" s="997" t="s">
        <v>47</v>
      </c>
      <c r="C162" s="1002" t="s">
        <v>414</v>
      </c>
      <c r="D162" s="999" t="s">
        <v>41</v>
      </c>
      <c r="E162" s="1081">
        <v>1162572000</v>
      </c>
      <c r="F162" s="1076">
        <v>536121000</v>
      </c>
      <c r="G162" s="1076">
        <v>644000</v>
      </c>
      <c r="H162" s="1076">
        <v>425482000</v>
      </c>
      <c r="I162" s="1076">
        <v>29164000</v>
      </c>
      <c r="J162" s="1076">
        <v>0</v>
      </c>
      <c r="K162" s="1076">
        <v>0</v>
      </c>
      <c r="L162" s="1084">
        <v>171161000</v>
      </c>
    </row>
    <row r="163" spans="1:12" ht="18.95" customHeight="1">
      <c r="A163" s="984"/>
      <c r="B163" s="985"/>
      <c r="C163" s="986" t="s">
        <v>415</v>
      </c>
      <c r="D163" s="989" t="s">
        <v>42</v>
      </c>
      <c r="E163" s="1083">
        <v>1282795970.8000002</v>
      </c>
      <c r="F163" s="1076">
        <v>531063617</v>
      </c>
      <c r="G163" s="1076">
        <v>766847</v>
      </c>
      <c r="H163" s="1076">
        <v>502967651.36000007</v>
      </c>
      <c r="I163" s="1076">
        <v>72015335</v>
      </c>
      <c r="J163" s="1076">
        <v>0</v>
      </c>
      <c r="K163" s="1076">
        <v>0</v>
      </c>
      <c r="L163" s="1084">
        <v>175982520.44</v>
      </c>
    </row>
    <row r="164" spans="1:12" ht="18.95" customHeight="1">
      <c r="A164" s="984"/>
      <c r="B164" s="985"/>
      <c r="C164" s="986"/>
      <c r="D164" s="989" t="s">
        <v>43</v>
      </c>
      <c r="E164" s="1083">
        <v>983194057.92000008</v>
      </c>
      <c r="F164" s="1076">
        <v>474151587.71999997</v>
      </c>
      <c r="G164" s="1076">
        <v>518142.3600000001</v>
      </c>
      <c r="H164" s="1076">
        <v>365073636.95000005</v>
      </c>
      <c r="I164" s="1076">
        <v>28423289.32</v>
      </c>
      <c r="J164" s="1076">
        <v>0</v>
      </c>
      <c r="K164" s="1076">
        <v>0</v>
      </c>
      <c r="L164" s="1084">
        <v>115027401.56999999</v>
      </c>
    </row>
    <row r="165" spans="1:12" ht="18.95" customHeight="1">
      <c r="A165" s="984"/>
      <c r="B165" s="986"/>
      <c r="C165" s="986"/>
      <c r="D165" s="989" t="s">
        <v>44</v>
      </c>
      <c r="E165" s="1012">
        <v>0.84570595018631112</v>
      </c>
      <c r="F165" s="946">
        <v>0.88441151851914024</v>
      </c>
      <c r="G165" s="946">
        <v>0.80456888198757781</v>
      </c>
      <c r="H165" s="946">
        <v>0.85802369301169035</v>
      </c>
      <c r="I165" s="946">
        <v>0.97460188314360174</v>
      </c>
      <c r="J165" s="946">
        <v>0</v>
      </c>
      <c r="K165" s="946">
        <v>0</v>
      </c>
      <c r="L165" s="1013">
        <v>0.67204212156975007</v>
      </c>
    </row>
    <row r="166" spans="1:12" ht="18.95" customHeight="1">
      <c r="A166" s="990"/>
      <c r="B166" s="991"/>
      <c r="C166" s="991"/>
      <c r="D166" s="994" t="s">
        <v>45</v>
      </c>
      <c r="E166" s="1014">
        <v>0.76644616938330656</v>
      </c>
      <c r="F166" s="1015">
        <v>0.89283387628491973</v>
      </c>
      <c r="G166" s="1015">
        <v>0.67567892943442442</v>
      </c>
      <c r="H166" s="1015">
        <v>0.72583919853067824</v>
      </c>
      <c r="I166" s="1015">
        <v>0.39468384504494775</v>
      </c>
      <c r="J166" s="1015">
        <v>0</v>
      </c>
      <c r="K166" s="1015">
        <v>0</v>
      </c>
      <c r="L166" s="1016">
        <v>0.6536296973267739</v>
      </c>
    </row>
    <row r="167" spans="1:12" ht="18.95" customHeight="1">
      <c r="A167" s="984" t="s">
        <v>416</v>
      </c>
      <c r="B167" s="985" t="s">
        <v>47</v>
      </c>
      <c r="C167" s="986" t="s">
        <v>417</v>
      </c>
      <c r="D167" s="989" t="s">
        <v>41</v>
      </c>
      <c r="E167" s="1081">
        <v>3162982000</v>
      </c>
      <c r="F167" s="1076">
        <v>1938906000</v>
      </c>
      <c r="G167" s="1076">
        <v>9301000</v>
      </c>
      <c r="H167" s="1076">
        <v>379201000</v>
      </c>
      <c r="I167" s="1076">
        <v>798578000</v>
      </c>
      <c r="J167" s="1076">
        <v>0</v>
      </c>
      <c r="K167" s="1076">
        <v>0</v>
      </c>
      <c r="L167" s="1084">
        <v>36996000</v>
      </c>
    </row>
    <row r="168" spans="1:12" ht="18.95" customHeight="1">
      <c r="A168" s="984"/>
      <c r="B168" s="985"/>
      <c r="C168" s="986" t="s">
        <v>418</v>
      </c>
      <c r="D168" s="989" t="s">
        <v>42</v>
      </c>
      <c r="E168" s="1083">
        <v>3188996488.77</v>
      </c>
      <c r="F168" s="1076">
        <v>2172641924.77</v>
      </c>
      <c r="G168" s="1076">
        <v>33604992</v>
      </c>
      <c r="H168" s="1076">
        <v>369592017</v>
      </c>
      <c r="I168" s="1076">
        <v>569347971</v>
      </c>
      <c r="J168" s="1076">
        <v>0</v>
      </c>
      <c r="K168" s="1076">
        <v>0</v>
      </c>
      <c r="L168" s="1084">
        <v>43809584</v>
      </c>
    </row>
    <row r="169" spans="1:12" ht="18.95" customHeight="1">
      <c r="A169" s="984"/>
      <c r="B169" s="985"/>
      <c r="C169" s="986"/>
      <c r="D169" s="989" t="s">
        <v>43</v>
      </c>
      <c r="E169" s="1083">
        <v>2130324559.8799994</v>
      </c>
      <c r="F169" s="1076">
        <v>1633913604.3499997</v>
      </c>
      <c r="G169" s="1076">
        <v>29934155.240000006</v>
      </c>
      <c r="H169" s="1076">
        <v>239031488.42999995</v>
      </c>
      <c r="I169" s="1076">
        <v>207131425.75999996</v>
      </c>
      <c r="J169" s="1076">
        <v>0</v>
      </c>
      <c r="K169" s="1076">
        <v>0</v>
      </c>
      <c r="L169" s="1084">
        <v>20313886.100000001</v>
      </c>
    </row>
    <row r="170" spans="1:12" ht="18.95" customHeight="1">
      <c r="A170" s="988"/>
      <c r="B170" s="986"/>
      <c r="C170" s="986"/>
      <c r="D170" s="989" t="s">
        <v>44</v>
      </c>
      <c r="E170" s="1012">
        <v>0.67351776263032781</v>
      </c>
      <c r="F170" s="946">
        <v>0.84269871997404699</v>
      </c>
      <c r="G170" s="946">
        <v>3.2183803074938186</v>
      </c>
      <c r="H170" s="946">
        <v>0.63035563838175523</v>
      </c>
      <c r="I170" s="946">
        <v>0.25937532183456086</v>
      </c>
      <c r="J170" s="946">
        <v>0</v>
      </c>
      <c r="K170" s="946">
        <v>0</v>
      </c>
      <c r="L170" s="1013">
        <v>0.54908330900637914</v>
      </c>
    </row>
    <row r="171" spans="1:12" ht="18.95" customHeight="1">
      <c r="A171" s="990"/>
      <c r="B171" s="991"/>
      <c r="C171" s="991"/>
      <c r="D171" s="995" t="s">
        <v>45</v>
      </c>
      <c r="E171" s="1014">
        <v>0.66802348869994155</v>
      </c>
      <c r="F171" s="1015">
        <v>0.75203998676540718</v>
      </c>
      <c r="G171" s="1015">
        <v>0.89076513513230438</v>
      </c>
      <c r="H171" s="1015">
        <v>0.64674418665812239</v>
      </c>
      <c r="I171" s="1015">
        <v>0.36380462618703169</v>
      </c>
      <c r="J171" s="1015">
        <v>0</v>
      </c>
      <c r="K171" s="1015">
        <v>0</v>
      </c>
      <c r="L171" s="1016">
        <v>0.46368589347938116</v>
      </c>
    </row>
    <row r="172" spans="1:12" ht="18.95" customHeight="1">
      <c r="A172" s="984" t="s">
        <v>419</v>
      </c>
      <c r="B172" s="985" t="s">
        <v>47</v>
      </c>
      <c r="C172" s="986" t="s">
        <v>420</v>
      </c>
      <c r="D172" s="1000" t="s">
        <v>41</v>
      </c>
      <c r="E172" s="1081">
        <v>113902000</v>
      </c>
      <c r="F172" s="1076">
        <v>107360000</v>
      </c>
      <c r="G172" s="1076">
        <v>20000</v>
      </c>
      <c r="H172" s="1076">
        <v>30000</v>
      </c>
      <c r="I172" s="1076">
        <v>650000</v>
      </c>
      <c r="J172" s="1076">
        <v>0</v>
      </c>
      <c r="K172" s="1076">
        <v>0</v>
      </c>
      <c r="L172" s="1084">
        <v>5842000</v>
      </c>
    </row>
    <row r="173" spans="1:12" ht="18.95" customHeight="1">
      <c r="A173" s="988"/>
      <c r="B173" s="986"/>
      <c r="C173" s="986" t="s">
        <v>421</v>
      </c>
      <c r="D173" s="989" t="s">
        <v>42</v>
      </c>
      <c r="E173" s="1083">
        <v>114311132.2</v>
      </c>
      <c r="F173" s="1076">
        <v>107400010.2</v>
      </c>
      <c r="G173" s="1076">
        <v>20000</v>
      </c>
      <c r="H173" s="1076">
        <v>424707</v>
      </c>
      <c r="I173" s="1076">
        <v>624415</v>
      </c>
      <c r="J173" s="1076">
        <v>0</v>
      </c>
      <c r="K173" s="1076">
        <v>0</v>
      </c>
      <c r="L173" s="1084">
        <v>5842000</v>
      </c>
    </row>
    <row r="174" spans="1:12" ht="18.95" customHeight="1">
      <c r="A174" s="988"/>
      <c r="B174" s="986"/>
      <c r="C174" s="986" t="s">
        <v>422</v>
      </c>
      <c r="D174" s="989" t="s">
        <v>43</v>
      </c>
      <c r="E174" s="1083">
        <v>107243131.11</v>
      </c>
      <c r="F174" s="1076">
        <v>103321098.42</v>
      </c>
      <c r="G174" s="1076">
        <v>8000</v>
      </c>
      <c r="H174" s="1076">
        <v>136763.69</v>
      </c>
      <c r="I174" s="1076">
        <v>624415</v>
      </c>
      <c r="J174" s="1076">
        <v>0</v>
      </c>
      <c r="K174" s="1076">
        <v>0</v>
      </c>
      <c r="L174" s="1084">
        <v>3152854</v>
      </c>
    </row>
    <row r="175" spans="1:12" ht="18.95" customHeight="1">
      <c r="A175" s="988"/>
      <c r="B175" s="986"/>
      <c r="C175" s="986" t="s">
        <v>423</v>
      </c>
      <c r="D175" s="989" t="s">
        <v>44</v>
      </c>
      <c r="E175" s="1012">
        <v>0.9415386131060034</v>
      </c>
      <c r="F175" s="946">
        <v>0.96237982880029804</v>
      </c>
      <c r="G175" s="946">
        <v>0.4</v>
      </c>
      <c r="H175" s="1074">
        <v>4.5587896666666667</v>
      </c>
      <c r="I175" s="946">
        <v>0.96063846153846155</v>
      </c>
      <c r="J175" s="946">
        <v>0</v>
      </c>
      <c r="K175" s="946">
        <v>0</v>
      </c>
      <c r="L175" s="1013">
        <v>0.53968743580965428</v>
      </c>
    </row>
    <row r="176" spans="1:12" ht="18.95" customHeight="1">
      <c r="A176" s="990"/>
      <c r="B176" s="991"/>
      <c r="C176" s="991"/>
      <c r="D176" s="994" t="s">
        <v>45</v>
      </c>
      <c r="E176" s="1014">
        <v>0.93816874215160639</v>
      </c>
      <c r="F176" s="1015">
        <v>0.96202130919350692</v>
      </c>
      <c r="G176" s="1015">
        <v>0.4</v>
      </c>
      <c r="H176" s="1015">
        <v>0.32201892127984705</v>
      </c>
      <c r="I176" s="1015">
        <v>1</v>
      </c>
      <c r="J176" s="1015">
        <v>0</v>
      </c>
      <c r="K176" s="1015">
        <v>0</v>
      </c>
      <c r="L176" s="1016">
        <v>0.53968743580965428</v>
      </c>
    </row>
    <row r="177" spans="1:12" ht="18.95" customHeight="1">
      <c r="A177" s="984" t="s">
        <v>424</v>
      </c>
      <c r="B177" s="985" t="s">
        <v>47</v>
      </c>
      <c r="C177" s="986" t="s">
        <v>425</v>
      </c>
      <c r="D177" s="987" t="s">
        <v>41</v>
      </c>
      <c r="E177" s="1081">
        <v>283322000</v>
      </c>
      <c r="F177" s="1076">
        <v>240737000</v>
      </c>
      <c r="G177" s="1076">
        <v>27075000</v>
      </c>
      <c r="H177" s="1076">
        <v>14516000</v>
      </c>
      <c r="I177" s="1076">
        <v>800000</v>
      </c>
      <c r="J177" s="1076">
        <v>0</v>
      </c>
      <c r="K177" s="1076">
        <v>0</v>
      </c>
      <c r="L177" s="1084">
        <v>194000</v>
      </c>
    </row>
    <row r="178" spans="1:12" ht="18.95" customHeight="1">
      <c r="A178" s="988"/>
      <c r="B178" s="986"/>
      <c r="C178" s="986"/>
      <c r="D178" s="989" t="s">
        <v>42</v>
      </c>
      <c r="E178" s="1083">
        <v>286957194.04000002</v>
      </c>
      <c r="F178" s="1076">
        <v>246457071</v>
      </c>
      <c r="G178" s="1076">
        <v>24075000</v>
      </c>
      <c r="H178" s="1076">
        <v>11932929</v>
      </c>
      <c r="I178" s="1076">
        <v>3876097</v>
      </c>
      <c r="J178" s="1076">
        <v>0</v>
      </c>
      <c r="K178" s="1076">
        <v>0</v>
      </c>
      <c r="L178" s="1084">
        <v>616097.04</v>
      </c>
    </row>
    <row r="179" spans="1:12" ht="18.95" customHeight="1">
      <c r="A179" s="988"/>
      <c r="B179" s="986"/>
      <c r="C179" s="986"/>
      <c r="D179" s="989" t="s">
        <v>43</v>
      </c>
      <c r="E179" s="1083">
        <v>238103667.03</v>
      </c>
      <c r="F179" s="1076">
        <v>210899255.69</v>
      </c>
      <c r="G179" s="1076">
        <v>17362443.879999999</v>
      </c>
      <c r="H179" s="1076">
        <v>8535723.1600000001</v>
      </c>
      <c r="I179" s="1076">
        <v>800000</v>
      </c>
      <c r="J179" s="1076">
        <v>0</v>
      </c>
      <c r="K179" s="1076">
        <v>0</v>
      </c>
      <c r="L179" s="1084">
        <v>506244.3</v>
      </c>
    </row>
    <row r="180" spans="1:12" ht="19.5" customHeight="1">
      <c r="A180" s="988"/>
      <c r="B180" s="986"/>
      <c r="C180" s="986"/>
      <c r="D180" s="989" t="s">
        <v>44</v>
      </c>
      <c r="E180" s="1012">
        <v>0.84039949961527871</v>
      </c>
      <c r="F180" s="946">
        <v>0.87605667466986792</v>
      </c>
      <c r="G180" s="946">
        <v>0.64127216546629728</v>
      </c>
      <c r="H180" s="946">
        <v>0.58802171121521085</v>
      </c>
      <c r="I180" s="946">
        <v>1</v>
      </c>
      <c r="J180" s="946">
        <v>0</v>
      </c>
      <c r="K180" s="946">
        <v>0</v>
      </c>
      <c r="L180" s="1013">
        <v>2.6095067010309276</v>
      </c>
    </row>
    <row r="181" spans="1:12" ht="18.75" customHeight="1">
      <c r="A181" s="990"/>
      <c r="B181" s="991"/>
      <c r="C181" s="991"/>
      <c r="D181" s="994" t="s">
        <v>45</v>
      </c>
      <c r="E181" s="1014">
        <v>0.82975325928511079</v>
      </c>
      <c r="F181" s="1015">
        <v>0.85572410170369995</v>
      </c>
      <c r="G181" s="1015">
        <v>0.72118146957424711</v>
      </c>
      <c r="H181" s="1015">
        <v>0.71530830025050851</v>
      </c>
      <c r="I181" s="1015">
        <v>0.20639318365871648</v>
      </c>
      <c r="J181" s="1015">
        <v>0</v>
      </c>
      <c r="K181" s="1015">
        <v>0</v>
      </c>
      <c r="L181" s="1016">
        <v>0.82169571858355295</v>
      </c>
    </row>
    <row r="182" spans="1:12" s="939" customFormat="1" ht="8.25" customHeight="1">
      <c r="A182" s="1650"/>
      <c r="B182" s="1651"/>
      <c r="C182" s="1651"/>
      <c r="D182" s="1652"/>
      <c r="E182" s="1652"/>
      <c r="F182" s="1652"/>
      <c r="G182" s="1653"/>
      <c r="H182" s="1653"/>
      <c r="I182" s="1653"/>
      <c r="J182" s="1653"/>
      <c r="K182" s="1653"/>
      <c r="L182" s="1653"/>
    </row>
    <row r="183" spans="1:12" s="939" customFormat="1" ht="15.75" customHeight="1">
      <c r="A183" s="1650" t="s">
        <v>727</v>
      </c>
      <c r="B183" s="1651"/>
      <c r="C183" s="1651"/>
      <c r="D183" s="1652"/>
      <c r="E183" s="1652"/>
      <c r="F183" s="1652"/>
      <c r="G183" s="1653"/>
      <c r="H183" s="1653"/>
      <c r="I183" s="1653"/>
      <c r="J183" s="1653"/>
      <c r="K183" s="1653"/>
      <c r="L183" s="1653"/>
    </row>
    <row r="184" spans="1:12" s="939" customFormat="1" ht="18.75" customHeight="1">
      <c r="A184" s="1650"/>
      <c r="B184" s="1651"/>
      <c r="C184" s="1651"/>
      <c r="D184" s="1652"/>
      <c r="E184" s="1652"/>
      <c r="F184" s="1652"/>
      <c r="G184" s="1653"/>
      <c r="H184" s="1653"/>
      <c r="I184" s="1653"/>
      <c r="J184" s="1653"/>
      <c r="K184" s="1653"/>
      <c r="L184" s="1653"/>
    </row>
    <row r="185" spans="1:12">
      <c r="E185" s="1004"/>
      <c r="F185" s="1004"/>
      <c r="G185" s="1004"/>
      <c r="H185" s="1004"/>
      <c r="I185" s="1004"/>
      <c r="J185" s="1004"/>
      <c r="K185" s="1004"/>
      <c r="L185" s="1004"/>
    </row>
    <row r="189" spans="1:12">
      <c r="H189" s="993"/>
      <c r="I189" s="993"/>
      <c r="J189" s="993"/>
    </row>
    <row r="190" spans="1:12">
      <c r="H190" s="1017"/>
      <c r="I190" s="1018"/>
      <c r="J190" s="993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showGridLines="0" zoomScale="85" zoomScaleNormal="85" workbookViewId="0">
      <selection activeCell="U9" sqref="U9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29" t="s">
        <v>4</v>
      </c>
      <c r="G5" s="1131"/>
      <c r="H5" s="926" t="s">
        <v>4</v>
      </c>
      <c r="I5" s="927" t="s">
        <v>4</v>
      </c>
      <c r="J5" s="928" t="s">
        <v>4</v>
      </c>
      <c r="K5" s="927" t="s">
        <v>4</v>
      </c>
      <c r="L5" s="15" t="s">
        <v>4</v>
      </c>
      <c r="M5" s="928" t="s">
        <v>4</v>
      </c>
    </row>
    <row r="6" spans="1:16" ht="15.95" customHeight="1">
      <c r="A6" s="16"/>
      <c r="B6" s="17"/>
      <c r="C6" s="930" t="s">
        <v>746</v>
      </c>
      <c r="D6" s="18"/>
      <c r="E6" s="19"/>
      <c r="F6" s="20" t="s">
        <v>5</v>
      </c>
      <c r="G6" s="1130"/>
      <c r="H6" s="931" t="s">
        <v>6</v>
      </c>
      <c r="I6" s="932" t="s">
        <v>7</v>
      </c>
      <c r="J6" s="933" t="s">
        <v>7</v>
      </c>
      <c r="K6" s="932" t="s">
        <v>8</v>
      </c>
      <c r="L6" s="934" t="s">
        <v>9</v>
      </c>
      <c r="M6" s="933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30"/>
      <c r="H7" s="936" t="s">
        <v>14</v>
      </c>
      <c r="I7" s="932" t="s">
        <v>15</v>
      </c>
      <c r="J7" s="933" t="s">
        <v>16</v>
      </c>
      <c r="K7" s="932" t="s">
        <v>17</v>
      </c>
      <c r="L7" s="933" t="s">
        <v>18</v>
      </c>
      <c r="M7" s="937" t="s">
        <v>19</v>
      </c>
    </row>
    <row r="8" spans="1:16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30"/>
      <c r="H8" s="936" t="s">
        <v>21</v>
      </c>
      <c r="I8" s="932" t="s">
        <v>22</v>
      </c>
      <c r="J8" s="933" t="s">
        <v>4</v>
      </c>
      <c r="K8" s="932" t="s">
        <v>23</v>
      </c>
      <c r="L8" s="933" t="s">
        <v>24</v>
      </c>
      <c r="M8" s="933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28" t="s">
        <v>4</v>
      </c>
      <c r="G9" s="1130"/>
      <c r="H9" s="936" t="s">
        <v>4</v>
      </c>
      <c r="I9" s="932" t="s">
        <v>27</v>
      </c>
      <c r="J9" s="933"/>
      <c r="K9" s="932" t="s">
        <v>28</v>
      </c>
      <c r="L9" s="933" t="s">
        <v>4</v>
      </c>
      <c r="M9" s="933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32"/>
      <c r="G10" s="1133"/>
      <c r="H10" s="938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656" t="s">
        <v>33</v>
      </c>
      <c r="G11" s="1657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72">
        <v>435340000000</v>
      </c>
      <c r="F12" s="673">
        <v>235893971000</v>
      </c>
      <c r="G12" s="673"/>
      <c r="H12" s="673">
        <v>26270074000</v>
      </c>
      <c r="I12" s="673">
        <v>87714670000</v>
      </c>
      <c r="J12" s="673">
        <v>24058053000</v>
      </c>
      <c r="K12" s="673">
        <v>27599900000</v>
      </c>
      <c r="L12" s="673">
        <v>23327650000</v>
      </c>
      <c r="M12" s="674">
        <v>10475682000</v>
      </c>
      <c r="N12" s="44"/>
      <c r="O12" s="44"/>
      <c r="P12" s="1146"/>
    </row>
    <row r="13" spans="1:16" ht="18.399999999999999" customHeight="1">
      <c r="A13" s="16"/>
      <c r="B13" s="17"/>
      <c r="C13" s="45"/>
      <c r="D13" s="46" t="s">
        <v>42</v>
      </c>
      <c r="E13" s="675">
        <v>435340000000</v>
      </c>
      <c r="F13" s="673">
        <v>237810463823.89001</v>
      </c>
      <c r="G13" s="673"/>
      <c r="H13" s="673">
        <v>26199588855.529999</v>
      </c>
      <c r="I13" s="673">
        <v>87912865682.249985</v>
      </c>
      <c r="J13" s="673">
        <v>24398086511.910004</v>
      </c>
      <c r="K13" s="673">
        <v>27299905000</v>
      </c>
      <c r="L13" s="673">
        <v>22349770706.959999</v>
      </c>
      <c r="M13" s="676">
        <v>9369319419.4599991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75">
        <v>356042934029.39001</v>
      </c>
      <c r="F14" s="673">
        <v>205720903601.53998</v>
      </c>
      <c r="G14" s="673"/>
      <c r="H14" s="673">
        <v>22023534533.430008</v>
      </c>
      <c r="I14" s="673">
        <v>65106878623.820023</v>
      </c>
      <c r="J14" s="673">
        <v>11581353052.379999</v>
      </c>
      <c r="K14" s="673">
        <v>25953941784.830002</v>
      </c>
      <c r="L14" s="673">
        <v>19052643099.119999</v>
      </c>
      <c r="M14" s="676">
        <v>6603679334.2700005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0.81785026422885565</v>
      </c>
      <c r="F15" s="270">
        <v>0.87209055292701809</v>
      </c>
      <c r="G15" s="270"/>
      <c r="H15" s="270">
        <v>0.83835068502014909</v>
      </c>
      <c r="I15" s="270">
        <v>0.7422575793059476</v>
      </c>
      <c r="J15" s="270">
        <v>0.48139195022889003</v>
      </c>
      <c r="K15" s="270">
        <v>0.94036361670984325</v>
      </c>
      <c r="L15" s="270">
        <v>0.81674078182414422</v>
      </c>
      <c r="M15" s="271">
        <v>0.63038180562086554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0.81785026422885565</v>
      </c>
      <c r="F16" s="272">
        <v>0.86506245475340449</v>
      </c>
      <c r="G16" s="272"/>
      <c r="H16" s="272">
        <v>0.84060611236582272</v>
      </c>
      <c r="I16" s="272">
        <v>0.74058419229718508</v>
      </c>
      <c r="J16" s="272">
        <v>0.47468284230923291</v>
      </c>
      <c r="K16" s="272">
        <v>0.950697146558935</v>
      </c>
      <c r="L16" s="272">
        <v>0.85247599847575917</v>
      </c>
      <c r="M16" s="273">
        <v>0.70481953262840125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7">
        <v>199331000</v>
      </c>
      <c r="F17" s="1076">
        <v>30000000</v>
      </c>
      <c r="G17" s="1082"/>
      <c r="H17" s="1076">
        <v>857000</v>
      </c>
      <c r="I17" s="1076">
        <v>158074000</v>
      </c>
      <c r="J17" s="1076">
        <v>10400000</v>
      </c>
      <c r="K17" s="1076">
        <v>0</v>
      </c>
      <c r="L17" s="1076">
        <v>0</v>
      </c>
      <c r="M17" s="1084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7">
        <v>199331000</v>
      </c>
      <c r="F18" s="1076">
        <v>30000000</v>
      </c>
      <c r="G18" s="1076"/>
      <c r="H18" s="1076">
        <v>874000</v>
      </c>
      <c r="I18" s="1076">
        <v>158057000</v>
      </c>
      <c r="J18" s="1076">
        <v>10400000</v>
      </c>
      <c r="K18" s="1076">
        <v>0</v>
      </c>
      <c r="L18" s="1076">
        <v>0</v>
      </c>
      <c r="M18" s="1084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7">
        <v>136923136.86000001</v>
      </c>
      <c r="F19" s="1076">
        <v>21298724</v>
      </c>
      <c r="G19" s="1076"/>
      <c r="H19" s="1076">
        <v>600906.23999999999</v>
      </c>
      <c r="I19" s="1076">
        <v>113145758.81999999</v>
      </c>
      <c r="J19" s="1076">
        <v>1877747.8</v>
      </c>
      <c r="K19" s="1076">
        <v>0</v>
      </c>
      <c r="L19" s="1076">
        <v>0</v>
      </c>
      <c r="M19" s="1084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0.68691340965529701</v>
      </c>
      <c r="F20" s="174">
        <v>0.7099574666666667</v>
      </c>
      <c r="G20" s="174"/>
      <c r="H20" s="174">
        <v>0.70117414235705955</v>
      </c>
      <c r="I20" s="174">
        <v>0.71577716019079662</v>
      </c>
      <c r="J20" s="174">
        <v>0.18055267307692308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0.68691340965529701</v>
      </c>
      <c r="F21" s="175">
        <v>0.7099574666666667</v>
      </c>
      <c r="G21" s="175"/>
      <c r="H21" s="175">
        <v>0.6875357437070938</v>
      </c>
      <c r="I21" s="175">
        <v>0.71585414641553358</v>
      </c>
      <c r="J21" s="175">
        <v>0.18055267307692308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7">
        <v>557535000</v>
      </c>
      <c r="F22" s="1076">
        <v>0</v>
      </c>
      <c r="G22" s="1082"/>
      <c r="H22" s="1076">
        <v>104052000</v>
      </c>
      <c r="I22" s="1076">
        <v>384650000</v>
      </c>
      <c r="J22" s="1076">
        <v>68833000</v>
      </c>
      <c r="K22" s="1076">
        <v>0</v>
      </c>
      <c r="L22" s="1076">
        <v>0</v>
      </c>
      <c r="M22" s="1084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7">
        <v>557535000</v>
      </c>
      <c r="F23" s="1076">
        <v>0</v>
      </c>
      <c r="G23" s="1076"/>
      <c r="H23" s="1076">
        <v>104052000</v>
      </c>
      <c r="I23" s="1076">
        <v>384650000</v>
      </c>
      <c r="J23" s="1076">
        <v>68833000</v>
      </c>
      <c r="K23" s="1076">
        <v>0</v>
      </c>
      <c r="L23" s="1076">
        <v>0</v>
      </c>
      <c r="M23" s="1084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7">
        <v>345536313.56</v>
      </c>
      <c r="F24" s="1076">
        <v>0</v>
      </c>
      <c r="G24" s="1076"/>
      <c r="H24" s="1076">
        <v>91227647.73999998</v>
      </c>
      <c r="I24" s="1076">
        <v>244805060.40000001</v>
      </c>
      <c r="J24" s="1076">
        <v>9503605.4199999999</v>
      </c>
      <c r="K24" s="1076">
        <v>0</v>
      </c>
      <c r="L24" s="1076">
        <v>0</v>
      </c>
      <c r="M24" s="1084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0.61975716961267002</v>
      </c>
      <c r="F25" s="174">
        <v>0</v>
      </c>
      <c r="G25" s="174"/>
      <c r="H25" s="174">
        <v>0.87675054530427077</v>
      </c>
      <c r="I25" s="174">
        <v>0.63643587781099697</v>
      </c>
      <c r="J25" s="174">
        <v>0.13806757543620066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0.61975716961267002</v>
      </c>
      <c r="F26" s="175">
        <v>0</v>
      </c>
      <c r="G26" s="175"/>
      <c r="H26" s="175">
        <v>0.87675054530427077</v>
      </c>
      <c r="I26" s="175">
        <v>0.63643587781099697</v>
      </c>
      <c r="J26" s="175">
        <v>0.13806757543620066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7">
        <v>110225000</v>
      </c>
      <c r="F27" s="1076">
        <v>0</v>
      </c>
      <c r="G27" s="1082"/>
      <c r="H27" s="1076">
        <v>22816000</v>
      </c>
      <c r="I27" s="1076">
        <v>85289000</v>
      </c>
      <c r="J27" s="1076">
        <v>2120000</v>
      </c>
      <c r="K27" s="1076">
        <v>0</v>
      </c>
      <c r="L27" s="1076">
        <v>0</v>
      </c>
      <c r="M27" s="1084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7">
        <v>110225000</v>
      </c>
      <c r="F28" s="1076">
        <v>0</v>
      </c>
      <c r="G28" s="1076"/>
      <c r="H28" s="1076">
        <v>22816000</v>
      </c>
      <c r="I28" s="1076">
        <v>85289000</v>
      </c>
      <c r="J28" s="1076">
        <v>2120000</v>
      </c>
      <c r="K28" s="1076">
        <v>0</v>
      </c>
      <c r="L28" s="1076">
        <v>0</v>
      </c>
      <c r="M28" s="1084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7">
        <v>77468577.550000012</v>
      </c>
      <c r="F29" s="1076">
        <v>0</v>
      </c>
      <c r="G29" s="1076"/>
      <c r="H29" s="1076">
        <v>18566863.399999999</v>
      </c>
      <c r="I29" s="1076">
        <v>58162400.270000011</v>
      </c>
      <c r="J29" s="1076">
        <v>739313.88</v>
      </c>
      <c r="K29" s="1076">
        <v>0</v>
      </c>
      <c r="L29" s="1076">
        <v>0</v>
      </c>
      <c r="M29" s="1084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0.70282220503515547</v>
      </c>
      <c r="F30" s="174">
        <v>0</v>
      </c>
      <c r="G30" s="174"/>
      <c r="H30" s="174">
        <v>0.81376505084151463</v>
      </c>
      <c r="I30" s="174">
        <v>0.68194491986070904</v>
      </c>
      <c r="J30" s="174">
        <v>0.34873296226415096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0.70282220503515547</v>
      </c>
      <c r="F31" s="175">
        <v>0</v>
      </c>
      <c r="G31" s="175"/>
      <c r="H31" s="175">
        <v>0.81376505084151463</v>
      </c>
      <c r="I31" s="175">
        <v>0.68194491986070904</v>
      </c>
      <c r="J31" s="175">
        <v>0.34873296226415096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7">
        <v>164565000</v>
      </c>
      <c r="F32" s="1076">
        <v>0</v>
      </c>
      <c r="G32" s="1082"/>
      <c r="H32" s="1076">
        <v>35632000</v>
      </c>
      <c r="I32" s="1076">
        <v>125491000</v>
      </c>
      <c r="J32" s="1076">
        <v>3442000</v>
      </c>
      <c r="K32" s="1076">
        <v>0</v>
      </c>
      <c r="L32" s="1076">
        <v>0</v>
      </c>
      <c r="M32" s="1084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7">
        <v>164565000</v>
      </c>
      <c r="F33" s="1076">
        <v>0</v>
      </c>
      <c r="G33" s="1076"/>
      <c r="H33" s="1076">
        <v>35736000</v>
      </c>
      <c r="I33" s="1076">
        <v>124890000</v>
      </c>
      <c r="J33" s="1076">
        <v>3939000</v>
      </c>
      <c r="K33" s="1076">
        <v>0</v>
      </c>
      <c r="L33" s="1076">
        <v>0</v>
      </c>
      <c r="M33" s="1084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7">
        <v>118985583.34000002</v>
      </c>
      <c r="F34" s="1076">
        <v>0</v>
      </c>
      <c r="G34" s="1076"/>
      <c r="H34" s="1076">
        <v>25200098.300000001</v>
      </c>
      <c r="I34" s="1076">
        <v>91797361.060000017</v>
      </c>
      <c r="J34" s="1076">
        <v>1988123.98</v>
      </c>
      <c r="K34" s="1076">
        <v>0</v>
      </c>
      <c r="L34" s="1076">
        <v>0</v>
      </c>
      <c r="M34" s="1084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0.72303091994044921</v>
      </c>
      <c r="F35" s="174">
        <v>0</v>
      </c>
      <c r="G35" s="174"/>
      <c r="H35" s="174">
        <v>0.70723221542433767</v>
      </c>
      <c r="I35" s="174">
        <v>0.73150553473954316</v>
      </c>
      <c r="J35" s="174">
        <v>0.57760719930273097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0.72303091994044921</v>
      </c>
      <c r="F36" s="175">
        <v>0</v>
      </c>
      <c r="G36" s="175"/>
      <c r="H36" s="175">
        <v>0.70517400660398477</v>
      </c>
      <c r="I36" s="175">
        <v>0.73502571110577319</v>
      </c>
      <c r="J36" s="175">
        <v>0.50472809850215794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7">
        <v>565783000</v>
      </c>
      <c r="F37" s="1076">
        <v>0</v>
      </c>
      <c r="G37" s="1082"/>
      <c r="H37" s="1076">
        <v>73125000</v>
      </c>
      <c r="I37" s="1076">
        <v>485220000</v>
      </c>
      <c r="J37" s="1076">
        <v>7438000</v>
      </c>
      <c r="K37" s="1076">
        <v>0</v>
      </c>
      <c r="L37" s="1076">
        <v>0</v>
      </c>
      <c r="M37" s="1084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7">
        <v>565783000</v>
      </c>
      <c r="F38" s="1076">
        <v>0</v>
      </c>
      <c r="G38" s="1076"/>
      <c r="H38" s="1076">
        <v>73205000</v>
      </c>
      <c r="I38" s="1076">
        <v>485140000</v>
      </c>
      <c r="J38" s="1076">
        <v>7438000</v>
      </c>
      <c r="K38" s="1076">
        <v>0</v>
      </c>
      <c r="L38" s="1076">
        <v>0</v>
      </c>
      <c r="M38" s="1084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7">
        <v>412264302.38</v>
      </c>
      <c r="F39" s="1076">
        <v>0</v>
      </c>
      <c r="G39" s="1076"/>
      <c r="H39" s="1076">
        <v>54193138.030000001</v>
      </c>
      <c r="I39" s="1076">
        <v>355739047.86999995</v>
      </c>
      <c r="J39" s="1076">
        <v>2332116.48</v>
      </c>
      <c r="K39" s="1076">
        <v>0</v>
      </c>
      <c r="L39" s="1076">
        <v>0</v>
      </c>
      <c r="M39" s="1084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0.72866152284533114</v>
      </c>
      <c r="F40" s="174">
        <v>0</v>
      </c>
      <c r="G40" s="174"/>
      <c r="H40" s="174">
        <v>0.74110274229059836</v>
      </c>
      <c r="I40" s="174">
        <v>0.73315001003668423</v>
      </c>
      <c r="J40" s="174">
        <v>0.31354080129066952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0.72866152284533114</v>
      </c>
      <c r="F41" s="175">
        <v>0</v>
      </c>
      <c r="G41" s="175"/>
      <c r="H41" s="175">
        <v>0.74029284925893046</v>
      </c>
      <c r="I41" s="175">
        <v>0.73327090709898157</v>
      </c>
      <c r="J41" s="175">
        <v>0.31354080129066952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7">
        <v>39198000</v>
      </c>
      <c r="F42" s="1076">
        <v>0</v>
      </c>
      <c r="G42" s="1082"/>
      <c r="H42" s="1076">
        <v>10613000</v>
      </c>
      <c r="I42" s="1076">
        <v>28285000</v>
      </c>
      <c r="J42" s="1076">
        <v>300000</v>
      </c>
      <c r="K42" s="1076">
        <v>0</v>
      </c>
      <c r="L42" s="1076">
        <v>0</v>
      </c>
      <c r="M42" s="1084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7">
        <v>39198000</v>
      </c>
      <c r="F43" s="1076">
        <v>0</v>
      </c>
      <c r="G43" s="1076"/>
      <c r="H43" s="1076">
        <v>10623000</v>
      </c>
      <c r="I43" s="1076">
        <v>27931000</v>
      </c>
      <c r="J43" s="1076">
        <v>644000</v>
      </c>
      <c r="K43" s="1076">
        <v>0</v>
      </c>
      <c r="L43" s="1076">
        <v>0</v>
      </c>
      <c r="M43" s="1084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7">
        <v>31076566.179999992</v>
      </c>
      <c r="F44" s="1076">
        <v>0</v>
      </c>
      <c r="G44" s="1076"/>
      <c r="H44" s="1076">
        <v>8747457.0800000001</v>
      </c>
      <c r="I44" s="1076">
        <v>22024629.559999995</v>
      </c>
      <c r="J44" s="1076">
        <v>304479.53999999998</v>
      </c>
      <c r="K44" s="1076">
        <v>0</v>
      </c>
      <c r="L44" s="1076">
        <v>0</v>
      </c>
      <c r="M44" s="1084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0.79280999489769866</v>
      </c>
      <c r="F45" s="174">
        <v>0</v>
      </c>
      <c r="G45" s="174"/>
      <c r="H45" s="174">
        <v>0.82422096296994252</v>
      </c>
      <c r="I45" s="174">
        <v>0.77866818313593755</v>
      </c>
      <c r="J45" s="174">
        <v>1.0149317999999998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0.79280999489769866</v>
      </c>
      <c r="F46" s="175">
        <v>0</v>
      </c>
      <c r="G46" s="175"/>
      <c r="H46" s="175">
        <v>0.82344507954438484</v>
      </c>
      <c r="I46" s="175">
        <v>0.78853709355196722</v>
      </c>
      <c r="J46" s="175">
        <v>0.4727943167701863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7">
        <v>303949000</v>
      </c>
      <c r="F47" s="1076">
        <v>0</v>
      </c>
      <c r="G47" s="1082"/>
      <c r="H47" s="1076">
        <v>357000</v>
      </c>
      <c r="I47" s="1076">
        <v>288622000</v>
      </c>
      <c r="J47" s="1076">
        <v>14970000</v>
      </c>
      <c r="K47" s="1076">
        <v>0</v>
      </c>
      <c r="L47" s="1076">
        <v>0</v>
      </c>
      <c r="M47" s="1084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7">
        <v>303949000</v>
      </c>
      <c r="F48" s="1076">
        <v>0</v>
      </c>
      <c r="G48" s="1076"/>
      <c r="H48" s="1076">
        <v>380079</v>
      </c>
      <c r="I48" s="1076">
        <v>288438737</v>
      </c>
      <c r="J48" s="1076">
        <v>15130184</v>
      </c>
      <c r="K48" s="1076">
        <v>0</v>
      </c>
      <c r="L48" s="1076">
        <v>0</v>
      </c>
      <c r="M48" s="1084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7">
        <v>229353809.20999992</v>
      </c>
      <c r="F49" s="1076">
        <v>0</v>
      </c>
      <c r="G49" s="1076"/>
      <c r="H49" s="1076">
        <v>231331.58000000002</v>
      </c>
      <c r="I49" s="1076">
        <v>225975581.4499999</v>
      </c>
      <c r="J49" s="1076">
        <v>3146896.1799999997</v>
      </c>
      <c r="K49" s="1076">
        <v>0</v>
      </c>
      <c r="L49" s="1076">
        <v>0</v>
      </c>
      <c r="M49" s="1084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0.75457991047840234</v>
      </c>
      <c r="F50" s="174">
        <v>0</v>
      </c>
      <c r="G50" s="174"/>
      <c r="H50" s="174">
        <v>0.64798761904761915</v>
      </c>
      <c r="I50" s="174">
        <v>0.78294648865990779</v>
      </c>
      <c r="J50" s="174">
        <v>0.21021350567802269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0.75457991047840234</v>
      </c>
      <c r="F51" s="175">
        <v>0</v>
      </c>
      <c r="G51" s="175"/>
      <c r="H51" s="175">
        <v>0.60864078257414911</v>
      </c>
      <c r="I51" s="175">
        <v>0.78344394307204268</v>
      </c>
      <c r="J51" s="175">
        <v>0.20798796498443109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7">
        <v>45214000</v>
      </c>
      <c r="F52" s="1076">
        <v>0</v>
      </c>
      <c r="G52" s="1082"/>
      <c r="H52" s="1076">
        <v>118000</v>
      </c>
      <c r="I52" s="1076">
        <v>37105000</v>
      </c>
      <c r="J52" s="1076">
        <v>7991000</v>
      </c>
      <c r="K52" s="1076">
        <v>0</v>
      </c>
      <c r="L52" s="1076">
        <v>0</v>
      </c>
      <c r="M52" s="1084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7">
        <v>45214000</v>
      </c>
      <c r="F53" s="1076">
        <v>0</v>
      </c>
      <c r="G53" s="1076"/>
      <c r="H53" s="1076">
        <v>113000</v>
      </c>
      <c r="I53" s="1076">
        <v>43310000</v>
      </c>
      <c r="J53" s="1076">
        <v>1791000</v>
      </c>
      <c r="K53" s="1076">
        <v>0</v>
      </c>
      <c r="L53" s="1076">
        <v>0</v>
      </c>
      <c r="M53" s="1084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7">
        <v>31354954.730000008</v>
      </c>
      <c r="F54" s="1076">
        <v>0</v>
      </c>
      <c r="G54" s="1076"/>
      <c r="H54" s="1076">
        <v>92329.05</v>
      </c>
      <c r="I54" s="1076">
        <v>30406324.830000006</v>
      </c>
      <c r="J54" s="1076">
        <v>856300.85</v>
      </c>
      <c r="K54" s="1076">
        <v>0</v>
      </c>
      <c r="L54" s="1076">
        <v>0</v>
      </c>
      <c r="M54" s="1084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0.6934788943690009</v>
      </c>
      <c r="F55" s="174">
        <v>0</v>
      </c>
      <c r="G55" s="174"/>
      <c r="H55" s="174">
        <v>0.7824495762711865</v>
      </c>
      <c r="I55" s="174">
        <v>0.81946704837622975</v>
      </c>
      <c r="J55" s="174">
        <v>0.10715815917907646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0.6934788943690009</v>
      </c>
      <c r="F56" s="175">
        <v>0</v>
      </c>
      <c r="G56" s="175"/>
      <c r="H56" s="175">
        <v>0.81707123893805311</v>
      </c>
      <c r="I56" s="175">
        <v>0.70206245278226753</v>
      </c>
      <c r="J56" s="175">
        <v>0.47811326074818533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7">
        <v>50182000</v>
      </c>
      <c r="F57" s="1076">
        <v>0</v>
      </c>
      <c r="G57" s="1082"/>
      <c r="H57" s="1076">
        <v>75000</v>
      </c>
      <c r="I57" s="1076">
        <v>49301000</v>
      </c>
      <c r="J57" s="1076">
        <v>806000</v>
      </c>
      <c r="K57" s="1076">
        <v>0</v>
      </c>
      <c r="L57" s="1076">
        <v>0</v>
      </c>
      <c r="M57" s="1084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7">
        <v>50182000</v>
      </c>
      <c r="F58" s="1076">
        <v>0</v>
      </c>
      <c r="G58" s="1076"/>
      <c r="H58" s="1076">
        <v>75000</v>
      </c>
      <c r="I58" s="1076">
        <v>49400000</v>
      </c>
      <c r="J58" s="1076">
        <v>707000</v>
      </c>
      <c r="K58" s="1076">
        <v>0</v>
      </c>
      <c r="L58" s="1076">
        <v>0</v>
      </c>
      <c r="M58" s="1084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7">
        <v>28350514.719999995</v>
      </c>
      <c r="F59" s="1076">
        <v>0</v>
      </c>
      <c r="G59" s="1076"/>
      <c r="H59" s="1076">
        <v>8550</v>
      </c>
      <c r="I59" s="1076">
        <v>28102837.229999997</v>
      </c>
      <c r="J59" s="1076">
        <v>239127.49</v>
      </c>
      <c r="K59" s="1076">
        <v>0</v>
      </c>
      <c r="L59" s="1076">
        <v>0</v>
      </c>
      <c r="M59" s="1084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0.56495386234107836</v>
      </c>
      <c r="F60" s="174">
        <v>0</v>
      </c>
      <c r="G60" s="174"/>
      <c r="H60" s="174">
        <v>0.114</v>
      </c>
      <c r="I60" s="174">
        <v>0.57002570394109642</v>
      </c>
      <c r="J60" s="174">
        <v>0.29668423076923078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0.56495386234107836</v>
      </c>
      <c r="F61" s="175">
        <v>0</v>
      </c>
      <c r="G61" s="175"/>
      <c r="H61" s="175">
        <v>0.114</v>
      </c>
      <c r="I61" s="175">
        <v>0.56888334473684199</v>
      </c>
      <c r="J61" s="175">
        <v>0.33822841584158414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7">
        <v>36707000</v>
      </c>
      <c r="F62" s="1076">
        <v>0</v>
      </c>
      <c r="G62" s="1082"/>
      <c r="H62" s="1076">
        <v>30000</v>
      </c>
      <c r="I62" s="1076">
        <v>35415000</v>
      </c>
      <c r="J62" s="1076">
        <v>1262000</v>
      </c>
      <c r="K62" s="1076">
        <v>0</v>
      </c>
      <c r="L62" s="1076">
        <v>0</v>
      </c>
      <c r="M62" s="1084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7">
        <v>36707000</v>
      </c>
      <c r="F63" s="1076">
        <v>0</v>
      </c>
      <c r="G63" s="1076"/>
      <c r="H63" s="1076">
        <v>30000</v>
      </c>
      <c r="I63" s="1076">
        <v>35685000</v>
      </c>
      <c r="J63" s="1076">
        <v>992000</v>
      </c>
      <c r="K63" s="1076">
        <v>0</v>
      </c>
      <c r="L63" s="1076">
        <v>0</v>
      </c>
      <c r="M63" s="1084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7">
        <v>27812855.070000008</v>
      </c>
      <c r="F64" s="1076">
        <v>0</v>
      </c>
      <c r="G64" s="1076"/>
      <c r="H64" s="1076">
        <v>21577.98</v>
      </c>
      <c r="I64" s="1076">
        <v>27328004.970000006</v>
      </c>
      <c r="J64" s="1076">
        <v>463272.12</v>
      </c>
      <c r="K64" s="1076">
        <v>0</v>
      </c>
      <c r="L64" s="1076">
        <v>0</v>
      </c>
      <c r="M64" s="1084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0.75769894216362021</v>
      </c>
      <c r="F65" s="174">
        <v>0</v>
      </c>
      <c r="G65" s="174"/>
      <c r="H65" s="174">
        <v>0.71926599999999996</v>
      </c>
      <c r="I65" s="174">
        <v>0.77165057094451517</v>
      </c>
      <c r="J65" s="174">
        <v>0.36709359746434234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0.75769894216362021</v>
      </c>
      <c r="F66" s="175">
        <v>0</v>
      </c>
      <c r="G66" s="175"/>
      <c r="H66" s="175">
        <v>0.71926599999999996</v>
      </c>
      <c r="I66" s="175">
        <v>0.76581210508617081</v>
      </c>
      <c r="J66" s="175">
        <v>0.46700818548387096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7">
        <v>80608000</v>
      </c>
      <c r="F67" s="1076">
        <v>7650000</v>
      </c>
      <c r="G67" s="1082"/>
      <c r="H67" s="1076">
        <v>77000</v>
      </c>
      <c r="I67" s="1076">
        <v>68993000</v>
      </c>
      <c r="J67" s="1076">
        <v>3888000</v>
      </c>
      <c r="K67" s="1076">
        <v>0</v>
      </c>
      <c r="L67" s="1076">
        <v>0</v>
      </c>
      <c r="M67" s="1084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7">
        <v>404255022</v>
      </c>
      <c r="F68" s="1076">
        <v>281821960</v>
      </c>
      <c r="G68" s="1076"/>
      <c r="H68" s="1076">
        <v>834050</v>
      </c>
      <c r="I68" s="1076">
        <v>116703012</v>
      </c>
      <c r="J68" s="1076">
        <v>4896000</v>
      </c>
      <c r="K68" s="1076">
        <v>0</v>
      </c>
      <c r="L68" s="1076">
        <v>0</v>
      </c>
      <c r="M68" s="1084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7">
        <v>354982764.68000001</v>
      </c>
      <c r="F69" s="1076">
        <v>269229726.00999999</v>
      </c>
      <c r="G69" s="1076"/>
      <c r="H69" s="1076">
        <v>377767.64999999997</v>
      </c>
      <c r="I69" s="1076">
        <v>82837536.480000019</v>
      </c>
      <c r="J69" s="1076">
        <v>2537734.54</v>
      </c>
      <c r="K69" s="1076">
        <v>0</v>
      </c>
      <c r="L69" s="1076">
        <v>0</v>
      </c>
      <c r="M69" s="1084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4.40381556024216</v>
      </c>
      <c r="F70" s="174" t="s">
        <v>787</v>
      </c>
      <c r="G70" s="174"/>
      <c r="H70" s="174">
        <v>4.9060733766233762</v>
      </c>
      <c r="I70" s="174">
        <v>1.2006658136332675</v>
      </c>
      <c r="J70" s="174">
        <v>0.65270950102880665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0.87811590545930185</v>
      </c>
      <c r="F71" s="175">
        <v>0.95531847841097972</v>
      </c>
      <c r="G71" s="175"/>
      <c r="H71" s="175">
        <v>0.45293165877345476</v>
      </c>
      <c r="I71" s="175">
        <v>0.70981489732244463</v>
      </c>
      <c r="J71" s="175">
        <v>0.51832813316993465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7">
        <v>362287000</v>
      </c>
      <c r="F72" s="1076">
        <v>0</v>
      </c>
      <c r="G72" s="1082"/>
      <c r="H72" s="1076">
        <v>2677000</v>
      </c>
      <c r="I72" s="1076">
        <v>354746000</v>
      </c>
      <c r="J72" s="1076">
        <v>4850000</v>
      </c>
      <c r="K72" s="1076">
        <v>0</v>
      </c>
      <c r="L72" s="1076">
        <v>0</v>
      </c>
      <c r="M72" s="1084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7">
        <v>362287000</v>
      </c>
      <c r="F73" s="1076">
        <v>0</v>
      </c>
      <c r="G73" s="1076"/>
      <c r="H73" s="1076">
        <v>2703452</v>
      </c>
      <c r="I73" s="1076">
        <v>353897548</v>
      </c>
      <c r="J73" s="1076">
        <v>5672000</v>
      </c>
      <c r="K73" s="1076">
        <v>0</v>
      </c>
      <c r="L73" s="1076">
        <v>0</v>
      </c>
      <c r="M73" s="1084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7">
        <v>291123575.07999992</v>
      </c>
      <c r="F74" s="1076">
        <v>0</v>
      </c>
      <c r="G74" s="1076"/>
      <c r="H74" s="1076">
        <v>2279427.5599999996</v>
      </c>
      <c r="I74" s="1076">
        <v>287407499.44999993</v>
      </c>
      <c r="J74" s="1076">
        <v>1436648.07</v>
      </c>
      <c r="K74" s="1076">
        <v>0</v>
      </c>
      <c r="L74" s="1076">
        <v>0</v>
      </c>
      <c r="M74" s="1084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0.80357168510048638</v>
      </c>
      <c r="F75" s="174">
        <v>0</v>
      </c>
      <c r="G75" s="174"/>
      <c r="H75" s="174">
        <v>0.85148582741875223</v>
      </c>
      <c r="I75" s="174">
        <v>0.81017826684444627</v>
      </c>
      <c r="J75" s="174">
        <v>0.29621609690721651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0.80357168510048638</v>
      </c>
      <c r="F76" s="175">
        <v>0</v>
      </c>
      <c r="G76" s="175"/>
      <c r="H76" s="175">
        <v>0.84315444106275961</v>
      </c>
      <c r="I76" s="175">
        <v>0.81212062947099006</v>
      </c>
      <c r="J76" s="175">
        <v>0.2532877415373766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7">
        <v>405177000</v>
      </c>
      <c r="F77" s="1076">
        <v>2400000</v>
      </c>
      <c r="G77" s="1082"/>
      <c r="H77" s="1076">
        <v>11203000</v>
      </c>
      <c r="I77" s="1076">
        <v>351489000</v>
      </c>
      <c r="J77" s="1076">
        <v>40085000</v>
      </c>
      <c r="K77" s="1076">
        <v>0</v>
      </c>
      <c r="L77" s="1076">
        <v>0</v>
      </c>
      <c r="M77" s="1084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7">
        <v>405177000</v>
      </c>
      <c r="F78" s="1076">
        <v>421500</v>
      </c>
      <c r="G78" s="1076"/>
      <c r="H78" s="1076">
        <v>10492653</v>
      </c>
      <c r="I78" s="1076">
        <v>348287597</v>
      </c>
      <c r="J78" s="1076">
        <v>45975250</v>
      </c>
      <c r="K78" s="1076">
        <v>0</v>
      </c>
      <c r="L78" s="1076">
        <v>0</v>
      </c>
      <c r="M78" s="1084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7">
        <v>286990477.10000008</v>
      </c>
      <c r="F79" s="1076">
        <v>321500</v>
      </c>
      <c r="G79" s="1076"/>
      <c r="H79" s="1076">
        <v>7855062.0499999989</v>
      </c>
      <c r="I79" s="1076">
        <v>256945314.20000008</v>
      </c>
      <c r="J79" s="1076">
        <v>21868600.849999998</v>
      </c>
      <c r="K79" s="1076">
        <v>0</v>
      </c>
      <c r="L79" s="1076">
        <v>0</v>
      </c>
      <c r="M79" s="1084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0.70830890475026986</v>
      </c>
      <c r="F80" s="174">
        <v>0.13395833333333335</v>
      </c>
      <c r="G80" s="174"/>
      <c r="H80" s="174">
        <v>0.70115701597786295</v>
      </c>
      <c r="I80" s="174">
        <v>0.73101950331304844</v>
      </c>
      <c r="J80" s="174">
        <v>0.5455557153548708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0.70830890475026986</v>
      </c>
      <c r="F81" s="175">
        <v>0.76275207591933569</v>
      </c>
      <c r="G81" s="175"/>
      <c r="H81" s="175">
        <v>0.74862497120604288</v>
      </c>
      <c r="I81" s="175">
        <v>0.73773891580755913</v>
      </c>
      <c r="J81" s="175">
        <v>0.47566029222244571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7">
        <v>13794000</v>
      </c>
      <c r="F82" s="1076">
        <v>0</v>
      </c>
      <c r="G82" s="1082"/>
      <c r="H82" s="1076">
        <v>11000</v>
      </c>
      <c r="I82" s="1076">
        <v>11643000</v>
      </c>
      <c r="J82" s="1076">
        <v>2140000</v>
      </c>
      <c r="K82" s="1076">
        <v>0</v>
      </c>
      <c r="L82" s="1076">
        <v>0</v>
      </c>
      <c r="M82" s="1084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7">
        <v>18794000</v>
      </c>
      <c r="F83" s="1076">
        <v>0</v>
      </c>
      <c r="G83" s="1076"/>
      <c r="H83" s="1076">
        <v>11000</v>
      </c>
      <c r="I83" s="1076">
        <v>17343000</v>
      </c>
      <c r="J83" s="1076">
        <v>1440000</v>
      </c>
      <c r="K83" s="1076">
        <v>0</v>
      </c>
      <c r="L83" s="1076">
        <v>0</v>
      </c>
      <c r="M83" s="1084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7">
        <v>10130829.270000003</v>
      </c>
      <c r="F84" s="1076">
        <v>0</v>
      </c>
      <c r="G84" s="1076"/>
      <c r="H84" s="1076">
        <v>2100</v>
      </c>
      <c r="I84" s="1076">
        <v>10128729.270000003</v>
      </c>
      <c r="J84" s="1076">
        <v>0</v>
      </c>
      <c r="K84" s="1076">
        <v>0</v>
      </c>
      <c r="L84" s="1076">
        <v>0</v>
      </c>
      <c r="M84" s="1084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0.73443738364506328</v>
      </c>
      <c r="F85" s="174">
        <v>0</v>
      </c>
      <c r="G85" s="174"/>
      <c r="H85" s="174">
        <v>0.19090909090909092</v>
      </c>
      <c r="I85" s="174">
        <v>0.86994153311002342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0.53904593327657779</v>
      </c>
      <c r="F86" s="175">
        <v>0</v>
      </c>
      <c r="G86" s="175"/>
      <c r="H86" s="175">
        <v>0.19090909090909092</v>
      </c>
      <c r="I86" s="175">
        <v>0.58402405985123695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7">
        <v>9253086000</v>
      </c>
      <c r="F87" s="1076">
        <v>0</v>
      </c>
      <c r="G87" s="1082"/>
      <c r="H87" s="1076">
        <v>695789000</v>
      </c>
      <c r="I87" s="1076">
        <v>8238802000</v>
      </c>
      <c r="J87" s="1076">
        <v>318402000</v>
      </c>
      <c r="K87" s="1076">
        <v>0</v>
      </c>
      <c r="L87" s="1076">
        <v>0</v>
      </c>
      <c r="M87" s="1084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7">
        <v>9253852546</v>
      </c>
      <c r="F88" s="1076">
        <v>0</v>
      </c>
      <c r="G88" s="1076"/>
      <c r="H88" s="1076">
        <v>659507540</v>
      </c>
      <c r="I88" s="1076">
        <v>8275083460</v>
      </c>
      <c r="J88" s="1076">
        <v>318402000</v>
      </c>
      <c r="K88" s="1076">
        <v>0</v>
      </c>
      <c r="L88" s="1076">
        <v>0</v>
      </c>
      <c r="M88" s="1084">
        <v>859546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7">
        <v>6920519216.8500004</v>
      </c>
      <c r="F89" s="1076">
        <v>0</v>
      </c>
      <c r="G89" s="1076"/>
      <c r="H89" s="1076">
        <v>498814216.76999998</v>
      </c>
      <c r="I89" s="1076">
        <v>6266449075.4300013</v>
      </c>
      <c r="J89" s="1076">
        <v>154953115.02999997</v>
      </c>
      <c r="K89" s="1076">
        <v>0</v>
      </c>
      <c r="L89" s="1076">
        <v>0</v>
      </c>
      <c r="M89" s="1084">
        <v>302809.62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0.74791471913802599</v>
      </c>
      <c r="F90" s="174">
        <v>0</v>
      </c>
      <c r="G90" s="174"/>
      <c r="H90" s="174">
        <v>0.7169044304667076</v>
      </c>
      <c r="I90" s="174">
        <v>0.76060197531510054</v>
      </c>
      <c r="J90" s="174">
        <v>0.48665873653431818</v>
      </c>
      <c r="K90" s="174">
        <v>0</v>
      </c>
      <c r="L90" s="174">
        <v>0</v>
      </c>
      <c r="M90" s="274">
        <v>3.2560174193548388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0.74785276536974987</v>
      </c>
      <c r="F91" s="175">
        <v>0</v>
      </c>
      <c r="G91" s="175"/>
      <c r="H91" s="175">
        <v>0.756343463139178</v>
      </c>
      <c r="I91" s="175">
        <v>0.75726717509505348</v>
      </c>
      <c r="J91" s="175">
        <v>0.48665873653431818</v>
      </c>
      <c r="K91" s="175">
        <v>0</v>
      </c>
      <c r="L91" s="175">
        <v>0</v>
      </c>
      <c r="M91" s="275">
        <v>0.35229018574922111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7">
        <v>360029000</v>
      </c>
      <c r="F92" s="1076">
        <v>144850000</v>
      </c>
      <c r="G92" s="1082"/>
      <c r="H92" s="1076">
        <v>2440000</v>
      </c>
      <c r="I92" s="1076">
        <v>199321000</v>
      </c>
      <c r="J92" s="1076">
        <v>11080000</v>
      </c>
      <c r="K92" s="1076">
        <v>0</v>
      </c>
      <c r="L92" s="1076">
        <v>0</v>
      </c>
      <c r="M92" s="1084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7">
        <v>1739276415.25</v>
      </c>
      <c r="F93" s="1076">
        <v>223869999.25</v>
      </c>
      <c r="G93" s="1076"/>
      <c r="H93" s="1076">
        <v>2884141</v>
      </c>
      <c r="I93" s="1076">
        <v>1485430777.9300001</v>
      </c>
      <c r="J93" s="1076">
        <v>24837497.07</v>
      </c>
      <c r="K93" s="1076">
        <v>0</v>
      </c>
      <c r="L93" s="1076">
        <v>0</v>
      </c>
      <c r="M93" s="1084">
        <v>2254000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7">
        <v>949977490.44000006</v>
      </c>
      <c r="F94" s="1076">
        <v>193374362.86999997</v>
      </c>
      <c r="G94" s="1076"/>
      <c r="H94" s="1076">
        <v>450026.66</v>
      </c>
      <c r="I94" s="1076">
        <v>741388680.09000003</v>
      </c>
      <c r="J94" s="1076">
        <v>13095465.380000001</v>
      </c>
      <c r="K94" s="1076">
        <v>0</v>
      </c>
      <c r="L94" s="1076">
        <v>0</v>
      </c>
      <c r="M94" s="1084">
        <v>1668955.4400000004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2.6386138073321872</v>
      </c>
      <c r="F95" s="174">
        <v>1.3349973273731444</v>
      </c>
      <c r="G95" s="174"/>
      <c r="H95" s="174">
        <v>0.18443715573770492</v>
      </c>
      <c r="I95" s="174">
        <v>3.7195713451668415</v>
      </c>
      <c r="J95" s="174">
        <v>1.1819012075812274</v>
      </c>
      <c r="K95" s="174">
        <v>0</v>
      </c>
      <c r="L95" s="174">
        <v>0</v>
      </c>
      <c r="M95" s="274">
        <v>0.71383893926432862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0.54619121038529816</v>
      </c>
      <c r="F96" s="175">
        <v>0.86377970928590142</v>
      </c>
      <c r="G96" s="175"/>
      <c r="H96" s="175">
        <v>0.15603490259318112</v>
      </c>
      <c r="I96" s="175">
        <v>0.49910685243990377</v>
      </c>
      <c r="J96" s="175">
        <v>0.52724577452763444</v>
      </c>
      <c r="K96" s="175">
        <v>0</v>
      </c>
      <c r="L96" s="175">
        <v>0</v>
      </c>
      <c r="M96" s="275">
        <v>0.7404416326530614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7">
        <v>35639000</v>
      </c>
      <c r="F97" s="1076">
        <v>2385000</v>
      </c>
      <c r="G97" s="1082"/>
      <c r="H97" s="1076">
        <v>70000</v>
      </c>
      <c r="I97" s="1076">
        <v>29283000</v>
      </c>
      <c r="J97" s="1076">
        <v>274000</v>
      </c>
      <c r="K97" s="1076">
        <v>0</v>
      </c>
      <c r="L97" s="1076">
        <v>0</v>
      </c>
      <c r="M97" s="1084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7">
        <v>42491986</v>
      </c>
      <c r="F98" s="1076">
        <v>2525000</v>
      </c>
      <c r="G98" s="1076"/>
      <c r="H98" s="1076">
        <v>73000</v>
      </c>
      <c r="I98" s="1076">
        <v>35083401</v>
      </c>
      <c r="J98" s="1076">
        <v>1183585</v>
      </c>
      <c r="K98" s="1076">
        <v>0</v>
      </c>
      <c r="L98" s="1076">
        <v>0</v>
      </c>
      <c r="M98" s="1084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7">
        <v>30140416.79000001</v>
      </c>
      <c r="F99" s="1076">
        <v>2525000</v>
      </c>
      <c r="G99" s="1076"/>
      <c r="H99" s="1076">
        <v>25893.34</v>
      </c>
      <c r="I99" s="1076">
        <v>24902959.70000001</v>
      </c>
      <c r="J99" s="1076">
        <v>791527.75</v>
      </c>
      <c r="K99" s="1076">
        <v>0</v>
      </c>
      <c r="L99" s="1076">
        <v>0</v>
      </c>
      <c r="M99" s="1084">
        <v>1895036.0000000005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0.8457144361514074</v>
      </c>
      <c r="F100" s="174">
        <v>1.0587002096436058</v>
      </c>
      <c r="G100" s="174"/>
      <c r="H100" s="174">
        <v>0.36990485714285715</v>
      </c>
      <c r="I100" s="174">
        <v>0.85042378513130523</v>
      </c>
      <c r="J100" s="174">
        <v>2.8887874087591241</v>
      </c>
      <c r="K100" s="174">
        <v>0</v>
      </c>
      <c r="L100" s="174">
        <v>0</v>
      </c>
      <c r="M100" s="274">
        <v>0.52248028673835134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0.70932003013462375</v>
      </c>
      <c r="F101" s="175">
        <v>1</v>
      </c>
      <c r="G101" s="175"/>
      <c r="H101" s="175">
        <v>0.35470328767123288</v>
      </c>
      <c r="I101" s="175">
        <v>0.70982171027261609</v>
      </c>
      <c r="J101" s="175">
        <v>0.66875446207919165</v>
      </c>
      <c r="K101" s="175">
        <v>0</v>
      </c>
      <c r="L101" s="175">
        <v>0</v>
      </c>
      <c r="M101" s="275">
        <v>0.52248028673835134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7">
        <v>750349000</v>
      </c>
      <c r="F102" s="1076">
        <v>632581000</v>
      </c>
      <c r="G102" s="1082"/>
      <c r="H102" s="1076">
        <v>446000</v>
      </c>
      <c r="I102" s="1076">
        <v>112930000</v>
      </c>
      <c r="J102" s="1076">
        <v>2779000</v>
      </c>
      <c r="K102" s="1076">
        <v>0</v>
      </c>
      <c r="L102" s="1076">
        <v>0</v>
      </c>
      <c r="M102" s="1084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7">
        <v>777545962.88</v>
      </c>
      <c r="F103" s="1076">
        <v>657651948.88</v>
      </c>
      <c r="G103" s="1076"/>
      <c r="H103" s="1076">
        <v>421000</v>
      </c>
      <c r="I103" s="1076">
        <v>113829014</v>
      </c>
      <c r="J103" s="1076">
        <v>4031000</v>
      </c>
      <c r="K103" s="1076">
        <v>0</v>
      </c>
      <c r="L103" s="1076">
        <v>0</v>
      </c>
      <c r="M103" s="1084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7">
        <v>615594599.79999983</v>
      </c>
      <c r="F104" s="1076">
        <v>536835056.26999998</v>
      </c>
      <c r="G104" s="1076"/>
      <c r="H104" s="1076">
        <v>147439.50000000003</v>
      </c>
      <c r="I104" s="1076">
        <v>77061587.319999963</v>
      </c>
      <c r="J104" s="1076">
        <v>742150.41</v>
      </c>
      <c r="K104" s="1076">
        <v>0</v>
      </c>
      <c r="L104" s="1076">
        <v>0</v>
      </c>
      <c r="M104" s="1084">
        <v>808366.29999999981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0.82041103513165181</v>
      </c>
      <c r="F105" s="174">
        <v>0.84864239721079193</v>
      </c>
      <c r="G105" s="174"/>
      <c r="H105" s="174">
        <v>0.33058183856502249</v>
      </c>
      <c r="I105" s="174">
        <v>0.68238366527937633</v>
      </c>
      <c r="J105" s="174">
        <v>0.26705664267722201</v>
      </c>
      <c r="K105" s="174">
        <v>0</v>
      </c>
      <c r="L105" s="174">
        <v>0</v>
      </c>
      <c r="M105" s="274">
        <v>0.50115703657780519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0.7917147399490847</v>
      </c>
      <c r="F106" s="175">
        <v>0.8162905275111636</v>
      </c>
      <c r="G106" s="175"/>
      <c r="H106" s="175">
        <v>0.35021258907363428</v>
      </c>
      <c r="I106" s="175">
        <v>0.67699424436725741</v>
      </c>
      <c r="J106" s="175">
        <v>0.18411074423220045</v>
      </c>
      <c r="K106" s="175">
        <v>0</v>
      </c>
      <c r="L106" s="175">
        <v>0</v>
      </c>
      <c r="M106" s="275">
        <v>0.50115703657780519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7">
        <v>7973067000</v>
      </c>
      <c r="F107" s="1076">
        <v>294317000</v>
      </c>
      <c r="G107" s="1082"/>
      <c r="H107" s="1076">
        <v>65080000</v>
      </c>
      <c r="I107" s="1076">
        <v>7384754000</v>
      </c>
      <c r="J107" s="1076">
        <v>162072000</v>
      </c>
      <c r="K107" s="1076">
        <v>0</v>
      </c>
      <c r="L107" s="1076">
        <v>0</v>
      </c>
      <c r="M107" s="1084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7">
        <v>8649533799</v>
      </c>
      <c r="F108" s="1076">
        <v>290765894</v>
      </c>
      <c r="G108" s="1076"/>
      <c r="H108" s="1076">
        <v>57494077</v>
      </c>
      <c r="I108" s="1076">
        <v>7878250715</v>
      </c>
      <c r="J108" s="1076">
        <v>337995232</v>
      </c>
      <c r="K108" s="1076">
        <v>0</v>
      </c>
      <c r="L108" s="1076">
        <v>0</v>
      </c>
      <c r="M108" s="1084">
        <v>85027881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7">
        <v>6194569591.5200014</v>
      </c>
      <c r="F109" s="1076">
        <v>193253716.78999999</v>
      </c>
      <c r="G109" s="1076"/>
      <c r="H109" s="1076">
        <v>41885031.090000004</v>
      </c>
      <c r="I109" s="1076">
        <v>5816572968.6300011</v>
      </c>
      <c r="J109" s="1076">
        <v>84752852.460000008</v>
      </c>
      <c r="K109" s="1076">
        <v>0</v>
      </c>
      <c r="L109" s="1076">
        <v>0</v>
      </c>
      <c r="M109" s="1084">
        <v>58105022.54999999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0.77693685397601719</v>
      </c>
      <c r="F110" s="706">
        <v>0.65661758168913109</v>
      </c>
      <c r="G110" s="706"/>
      <c r="H110" s="174">
        <v>0.64359297925629999</v>
      </c>
      <c r="I110" s="174">
        <v>0.78764613806092942</v>
      </c>
      <c r="J110" s="174">
        <v>0.52293334110765588</v>
      </c>
      <c r="K110" s="174">
        <v>0</v>
      </c>
      <c r="L110" s="174">
        <v>0</v>
      </c>
      <c r="M110" s="274">
        <v>0.8692630984082339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0.71617381184592577</v>
      </c>
      <c r="F111" s="175">
        <v>0.66463681187450407</v>
      </c>
      <c r="G111" s="175"/>
      <c r="H111" s="175">
        <v>0.72851036620693999</v>
      </c>
      <c r="I111" s="175">
        <v>0.73830767502173877</v>
      </c>
      <c r="J111" s="175">
        <v>0.25075162143115676</v>
      </c>
      <c r="K111" s="175">
        <v>0</v>
      </c>
      <c r="L111" s="175">
        <v>0</v>
      </c>
      <c r="M111" s="275">
        <v>0.68336434904216881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7">
        <v>642897000</v>
      </c>
      <c r="F112" s="1076">
        <v>236865000</v>
      </c>
      <c r="G112" s="1082"/>
      <c r="H112" s="1076">
        <v>5787000</v>
      </c>
      <c r="I112" s="1076">
        <v>218113000</v>
      </c>
      <c r="J112" s="1076">
        <v>176269000</v>
      </c>
      <c r="K112" s="1076">
        <v>0</v>
      </c>
      <c r="L112" s="1076">
        <v>0</v>
      </c>
      <c r="M112" s="1084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7">
        <v>721037863.10000002</v>
      </c>
      <c r="F113" s="1076">
        <v>300742202</v>
      </c>
      <c r="G113" s="1076"/>
      <c r="H113" s="1076">
        <v>5813000</v>
      </c>
      <c r="I113" s="1076">
        <v>227679989.09999999</v>
      </c>
      <c r="J113" s="1076">
        <v>179607044</v>
      </c>
      <c r="K113" s="1076">
        <v>0</v>
      </c>
      <c r="L113" s="1076">
        <v>0</v>
      </c>
      <c r="M113" s="1084">
        <v>7195628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7">
        <v>497095243.8499999</v>
      </c>
      <c r="F114" s="1076">
        <v>226900071.33999997</v>
      </c>
      <c r="G114" s="1076"/>
      <c r="H114" s="1076">
        <v>2744578.56</v>
      </c>
      <c r="I114" s="1076">
        <v>182742547.36999989</v>
      </c>
      <c r="J114" s="1076">
        <v>81291833.849999994</v>
      </c>
      <c r="K114" s="1076">
        <v>0</v>
      </c>
      <c r="L114" s="1076">
        <v>0</v>
      </c>
      <c r="M114" s="1084">
        <v>3416212.7299999995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0.77321132910870627</v>
      </c>
      <c r="F115" s="174">
        <v>0.95792992354294626</v>
      </c>
      <c r="G115" s="174"/>
      <c r="H115" s="174">
        <v>0.47426621047174705</v>
      </c>
      <c r="I115" s="174">
        <v>0.83783427567361823</v>
      </c>
      <c r="J115" s="174">
        <v>0.46118054706159334</v>
      </c>
      <c r="K115" s="174">
        <v>0</v>
      </c>
      <c r="L115" s="174">
        <v>0</v>
      </c>
      <c r="M115" s="274">
        <v>0.58267315879242698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0.68941628351222695</v>
      </c>
      <c r="F116" s="175">
        <v>0.75446701470916266</v>
      </c>
      <c r="G116" s="175"/>
      <c r="H116" s="175">
        <v>0.47214494409083091</v>
      </c>
      <c r="I116" s="175">
        <v>0.80262893586900608</v>
      </c>
      <c r="J116" s="175">
        <v>0.45260938568756798</v>
      </c>
      <c r="K116" s="175">
        <v>0</v>
      </c>
      <c r="L116" s="175">
        <v>0</v>
      </c>
      <c r="M116" s="275">
        <v>0.4747622764823306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7">
        <v>808641000</v>
      </c>
      <c r="F117" s="1076">
        <v>152654000</v>
      </c>
      <c r="G117" s="1082"/>
      <c r="H117" s="1076">
        <v>5624000</v>
      </c>
      <c r="I117" s="1076">
        <v>312916000</v>
      </c>
      <c r="J117" s="1076">
        <v>273760000</v>
      </c>
      <c r="K117" s="1076">
        <v>0</v>
      </c>
      <c r="L117" s="1076">
        <v>0</v>
      </c>
      <c r="M117" s="1084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7">
        <v>953101957</v>
      </c>
      <c r="F118" s="1076">
        <v>158456000</v>
      </c>
      <c r="G118" s="1076"/>
      <c r="H118" s="1076">
        <v>5576900</v>
      </c>
      <c r="I118" s="1076">
        <v>325455163</v>
      </c>
      <c r="J118" s="1076">
        <v>271999969</v>
      </c>
      <c r="K118" s="1076">
        <v>0</v>
      </c>
      <c r="L118" s="1076">
        <v>0</v>
      </c>
      <c r="M118" s="1084">
        <v>191613925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7">
        <v>760971923.70000005</v>
      </c>
      <c r="F119" s="1076">
        <v>134822735</v>
      </c>
      <c r="G119" s="1076"/>
      <c r="H119" s="1076">
        <v>4638246.5199999996</v>
      </c>
      <c r="I119" s="1076">
        <v>229600043.3000001</v>
      </c>
      <c r="J119" s="1076">
        <v>255270368.19</v>
      </c>
      <c r="K119" s="1076">
        <v>0</v>
      </c>
      <c r="L119" s="1076">
        <v>0</v>
      </c>
      <c r="M119" s="1084">
        <v>136640530.69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0.94105038416305886</v>
      </c>
      <c r="F120" s="174">
        <v>0.88319162943650342</v>
      </c>
      <c r="G120" s="174"/>
      <c r="H120" s="174">
        <v>0.82472377667140817</v>
      </c>
      <c r="I120" s="174">
        <v>0.73374337937337852</v>
      </c>
      <c r="J120" s="174">
        <v>0.93246043318965521</v>
      </c>
      <c r="K120" s="174">
        <v>0</v>
      </c>
      <c r="L120" s="174">
        <v>0</v>
      </c>
      <c r="M120" s="274">
        <v>2.1455011335123335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0.79841607512301016</v>
      </c>
      <c r="F121" s="175">
        <v>0.85085282349674363</v>
      </c>
      <c r="G121" s="175"/>
      <c r="H121" s="175">
        <v>0.83168902436837666</v>
      </c>
      <c r="I121" s="175">
        <v>0.70547365475348167</v>
      </c>
      <c r="J121" s="175">
        <v>0.93849410765925489</v>
      </c>
      <c r="K121" s="175">
        <v>0</v>
      </c>
      <c r="L121" s="175">
        <v>0</v>
      </c>
      <c r="M121" s="275">
        <v>0.71310334408107345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7">
        <v>718194000</v>
      </c>
      <c r="F122" s="1076">
        <v>533159000</v>
      </c>
      <c r="G122" s="1082"/>
      <c r="H122" s="1076">
        <v>28000</v>
      </c>
      <c r="I122" s="1076">
        <v>74799000</v>
      </c>
      <c r="J122" s="1076">
        <v>1843000</v>
      </c>
      <c r="K122" s="1076">
        <v>0</v>
      </c>
      <c r="L122" s="1076">
        <v>0</v>
      </c>
      <c r="M122" s="1084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7">
        <v>738415961</v>
      </c>
      <c r="F123" s="1076">
        <v>528219000</v>
      </c>
      <c r="G123" s="1076"/>
      <c r="H123" s="1076">
        <v>50000</v>
      </c>
      <c r="I123" s="1076">
        <v>65990803</v>
      </c>
      <c r="J123" s="1076">
        <v>35791158</v>
      </c>
      <c r="K123" s="1076">
        <v>0</v>
      </c>
      <c r="L123" s="1076">
        <v>0</v>
      </c>
      <c r="M123" s="1084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7">
        <v>620497842.09000003</v>
      </c>
      <c r="F124" s="1076">
        <v>472379092.16000003</v>
      </c>
      <c r="G124" s="1076"/>
      <c r="H124" s="1076">
        <v>11679.81</v>
      </c>
      <c r="I124" s="1076">
        <v>60173493.579999991</v>
      </c>
      <c r="J124" s="1076">
        <v>9402301.5700000003</v>
      </c>
      <c r="K124" s="1076">
        <v>0</v>
      </c>
      <c r="L124" s="1076">
        <v>0</v>
      </c>
      <c r="M124" s="1084">
        <v>78531274.969999999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0.86396968241171612</v>
      </c>
      <c r="F125" s="174">
        <v>0.886000409183752</v>
      </c>
      <c r="G125" s="174"/>
      <c r="H125" s="174">
        <v>0.4171360714285714</v>
      </c>
      <c r="I125" s="174">
        <v>0.80446922525702202</v>
      </c>
      <c r="J125" s="174">
        <v>5.1016286326641351</v>
      </c>
      <c r="K125" s="174">
        <v>0</v>
      </c>
      <c r="L125" s="174">
        <v>0</v>
      </c>
      <c r="M125" s="274">
        <v>0.72469224352881467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0.84030935795278672</v>
      </c>
      <c r="F126" s="175">
        <v>0.89428644588702799</v>
      </c>
      <c r="G126" s="175"/>
      <c r="H126" s="175">
        <v>0.23359619999999998</v>
      </c>
      <c r="I126" s="175">
        <v>0.91184666414803273</v>
      </c>
      <c r="J126" s="175">
        <v>0.26269900431832915</v>
      </c>
      <c r="K126" s="175">
        <v>0</v>
      </c>
      <c r="L126" s="175">
        <v>0</v>
      </c>
      <c r="M126" s="275">
        <v>0.72469224352881467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7">
        <v>23378000</v>
      </c>
      <c r="F127" s="1076">
        <v>0</v>
      </c>
      <c r="G127" s="1082"/>
      <c r="H127" s="1076">
        <v>22000</v>
      </c>
      <c r="I127" s="1076">
        <v>22356000</v>
      </c>
      <c r="J127" s="1076">
        <v>1000000</v>
      </c>
      <c r="K127" s="1076">
        <v>0</v>
      </c>
      <c r="L127" s="1076">
        <v>0</v>
      </c>
      <c r="M127" s="1084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7">
        <v>23423081</v>
      </c>
      <c r="F128" s="1076">
        <v>0</v>
      </c>
      <c r="G128" s="1076"/>
      <c r="H128" s="1076">
        <v>22000</v>
      </c>
      <c r="I128" s="1076">
        <v>22401081</v>
      </c>
      <c r="J128" s="1076">
        <v>1000000</v>
      </c>
      <c r="K128" s="1076">
        <v>0</v>
      </c>
      <c r="L128" s="1076">
        <v>0</v>
      </c>
      <c r="M128" s="1084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7">
        <v>16109541.689999999</v>
      </c>
      <c r="F129" s="1076">
        <v>0</v>
      </c>
      <c r="G129" s="1076"/>
      <c r="H129" s="1076">
        <v>12269.21</v>
      </c>
      <c r="I129" s="1076">
        <v>15548445.429999998</v>
      </c>
      <c r="J129" s="1076">
        <v>548827.05000000005</v>
      </c>
      <c r="K129" s="1076">
        <v>0</v>
      </c>
      <c r="L129" s="1076">
        <v>0</v>
      </c>
      <c r="M129" s="1084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0.68908981478312936</v>
      </c>
      <c r="F130" s="174">
        <v>0</v>
      </c>
      <c r="G130" s="174"/>
      <c r="H130" s="174">
        <v>0.55769136363636362</v>
      </c>
      <c r="I130" s="174">
        <v>0.69549317543388789</v>
      </c>
      <c r="J130" s="174">
        <v>0.54882705000000009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0.68776356492128421</v>
      </c>
      <c r="F131" s="175">
        <v>0</v>
      </c>
      <c r="G131" s="175"/>
      <c r="H131" s="175">
        <v>0.55769136363636362</v>
      </c>
      <c r="I131" s="175">
        <v>0.69409353191482137</v>
      </c>
      <c r="J131" s="175">
        <v>0.54882705000000009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7">
        <v>4630942000</v>
      </c>
      <c r="F132" s="1076">
        <v>2513951000</v>
      </c>
      <c r="G132" s="1082"/>
      <c r="H132" s="1076">
        <v>17873000</v>
      </c>
      <c r="I132" s="1076">
        <v>1292769000</v>
      </c>
      <c r="J132" s="1076">
        <v>742409000</v>
      </c>
      <c r="K132" s="1076">
        <v>0</v>
      </c>
      <c r="L132" s="1076">
        <v>0</v>
      </c>
      <c r="M132" s="1084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7">
        <v>4759825610</v>
      </c>
      <c r="F133" s="1076">
        <v>2744666986</v>
      </c>
      <c r="G133" s="1076"/>
      <c r="H133" s="1076">
        <v>43118642</v>
      </c>
      <c r="I133" s="1076">
        <v>1357857522</v>
      </c>
      <c r="J133" s="1076">
        <v>529238832</v>
      </c>
      <c r="K133" s="1076">
        <v>0</v>
      </c>
      <c r="L133" s="1076">
        <v>0</v>
      </c>
      <c r="M133" s="1084">
        <v>84943628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7">
        <v>3397927884.0999999</v>
      </c>
      <c r="F134" s="1076">
        <v>2121585455.2799997</v>
      </c>
      <c r="G134" s="1076"/>
      <c r="H134" s="1076">
        <v>32399259.57</v>
      </c>
      <c r="I134" s="1076">
        <v>1009538201.7699997</v>
      </c>
      <c r="J134" s="1076">
        <v>196041494.00999999</v>
      </c>
      <c r="K134" s="1076">
        <v>0</v>
      </c>
      <c r="L134" s="1076">
        <v>0</v>
      </c>
      <c r="M134" s="1084">
        <v>38363473.469999984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0.73374442696539921</v>
      </c>
      <c r="F135" s="174">
        <v>0.84392474446797083</v>
      </c>
      <c r="G135" s="174"/>
      <c r="H135" s="174">
        <v>1.8127488149723046</v>
      </c>
      <c r="I135" s="174">
        <v>0.78091151765705991</v>
      </c>
      <c r="J135" s="174">
        <v>0.26406131123141019</v>
      </c>
      <c r="K135" s="174">
        <v>0</v>
      </c>
      <c r="L135" s="174">
        <v>0</v>
      </c>
      <c r="M135" s="274">
        <v>0.59999176524867037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0.71387654979653759</v>
      </c>
      <c r="F136" s="175">
        <v>0.77298465209141398</v>
      </c>
      <c r="G136" s="175"/>
      <c r="H136" s="175">
        <v>0.75139795845147439</v>
      </c>
      <c r="I136" s="175">
        <v>0.74347874163044902</v>
      </c>
      <c r="J136" s="175">
        <v>0.37042159825868559</v>
      </c>
      <c r="K136" s="175">
        <v>0</v>
      </c>
      <c r="L136" s="175">
        <v>0</v>
      </c>
      <c r="M136" s="275">
        <v>0.45163450600438193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7">
        <v>315058000</v>
      </c>
      <c r="F137" s="1076">
        <v>240737000</v>
      </c>
      <c r="G137" s="1082"/>
      <c r="H137" s="1076">
        <v>27095000</v>
      </c>
      <c r="I137" s="1076">
        <v>45165000</v>
      </c>
      <c r="J137" s="1076">
        <v>1867000</v>
      </c>
      <c r="K137" s="1076">
        <v>0</v>
      </c>
      <c r="L137" s="1076">
        <v>0</v>
      </c>
      <c r="M137" s="1084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7">
        <v>317864097.04000002</v>
      </c>
      <c r="F138" s="1076">
        <v>246304071</v>
      </c>
      <c r="G138" s="1076"/>
      <c r="H138" s="1076">
        <v>24095000</v>
      </c>
      <c r="I138" s="1076">
        <v>42838998</v>
      </c>
      <c r="J138" s="1076">
        <v>4009931</v>
      </c>
      <c r="K138" s="1076">
        <v>0</v>
      </c>
      <c r="L138" s="1076">
        <v>0</v>
      </c>
      <c r="M138" s="1084">
        <v>616097.04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7">
        <v>261520703.89000002</v>
      </c>
      <c r="F139" s="1076">
        <v>210899255.69</v>
      </c>
      <c r="G139" s="1076"/>
      <c r="H139" s="1076">
        <v>17373416.859999999</v>
      </c>
      <c r="I139" s="1076">
        <v>31152807.540000003</v>
      </c>
      <c r="J139" s="1076">
        <v>1588979.5</v>
      </c>
      <c r="K139" s="1076">
        <v>0</v>
      </c>
      <c r="L139" s="1076">
        <v>0</v>
      </c>
      <c r="M139" s="1084">
        <v>506244.3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0.83007161820998043</v>
      </c>
      <c r="F140" s="174">
        <v>0.87605667466986792</v>
      </c>
      <c r="G140" s="174"/>
      <c r="H140" s="174">
        <v>0.641203796272375</v>
      </c>
      <c r="I140" s="174">
        <v>0.68975550846894729</v>
      </c>
      <c r="J140" s="174">
        <v>0.85108703802892338</v>
      </c>
      <c r="K140" s="174">
        <v>0</v>
      </c>
      <c r="L140" s="174">
        <v>0</v>
      </c>
      <c r="M140" s="274">
        <v>2.6095067010309276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0.82274376478917099</v>
      </c>
      <c r="F141" s="175">
        <v>0.8562556633097631</v>
      </c>
      <c r="G141" s="175"/>
      <c r="H141" s="175">
        <v>0.72103825938991495</v>
      </c>
      <c r="I141" s="175">
        <v>0.72720672738423997</v>
      </c>
      <c r="J141" s="175">
        <v>0.39626105785860155</v>
      </c>
      <c r="K141" s="175">
        <v>0</v>
      </c>
      <c r="L141" s="175">
        <v>0</v>
      </c>
      <c r="M141" s="275">
        <v>0.82169571858355295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7">
        <v>6920000</v>
      </c>
      <c r="F142" s="1076">
        <v>3400000</v>
      </c>
      <c r="G142" s="1082"/>
      <c r="H142" s="1076">
        <v>3000</v>
      </c>
      <c r="I142" s="1076">
        <v>3117000</v>
      </c>
      <c r="J142" s="1076">
        <v>400000</v>
      </c>
      <c r="K142" s="1076">
        <v>0</v>
      </c>
      <c r="L142" s="1076">
        <v>0</v>
      </c>
      <c r="M142" s="1084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7">
        <v>6920000</v>
      </c>
      <c r="F143" s="1076">
        <v>3400000</v>
      </c>
      <c r="G143" s="1076"/>
      <c r="H143" s="1076">
        <v>3000</v>
      </c>
      <c r="I143" s="1076">
        <v>3237000</v>
      </c>
      <c r="J143" s="1076">
        <v>280000</v>
      </c>
      <c r="K143" s="1076">
        <v>0</v>
      </c>
      <c r="L143" s="1076">
        <v>0</v>
      </c>
      <c r="M143" s="1084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7">
        <v>3128331.05</v>
      </c>
      <c r="F144" s="1076">
        <v>1828967</v>
      </c>
      <c r="G144" s="1076"/>
      <c r="H144" s="1076">
        <v>1831.46</v>
      </c>
      <c r="I144" s="1076">
        <v>1297532.5900000001</v>
      </c>
      <c r="J144" s="1076">
        <v>0</v>
      </c>
      <c r="K144" s="1076">
        <v>0</v>
      </c>
      <c r="L144" s="1076">
        <v>0</v>
      </c>
      <c r="M144" s="1084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0.45207096098265892</v>
      </c>
      <c r="F145" s="174">
        <v>0.53793147058823532</v>
      </c>
      <c r="G145" s="174"/>
      <c r="H145" s="174">
        <v>0.61048666666666673</v>
      </c>
      <c r="I145" s="174">
        <v>0.41627609560474821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0.45207096098265892</v>
      </c>
      <c r="F146" s="175">
        <v>0.53793147058823532</v>
      </c>
      <c r="G146" s="175"/>
      <c r="H146" s="175">
        <v>0.61048666666666673</v>
      </c>
      <c r="I146" s="175">
        <v>0.40084417361754715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7">
        <v>252244000</v>
      </c>
      <c r="F147" s="1076">
        <v>33635000</v>
      </c>
      <c r="G147" s="1082"/>
      <c r="H147" s="1076">
        <v>203000</v>
      </c>
      <c r="I147" s="1076">
        <v>112290000</v>
      </c>
      <c r="J147" s="1076">
        <v>13360000</v>
      </c>
      <c r="K147" s="1076">
        <v>0</v>
      </c>
      <c r="L147" s="1076">
        <v>0</v>
      </c>
      <c r="M147" s="1084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7">
        <v>316948312.64999998</v>
      </c>
      <c r="F148" s="1076">
        <v>37630000</v>
      </c>
      <c r="G148" s="1076"/>
      <c r="H148" s="1076">
        <v>441000</v>
      </c>
      <c r="I148" s="1076">
        <v>110918802.65000001</v>
      </c>
      <c r="J148" s="1076">
        <v>10512000</v>
      </c>
      <c r="K148" s="1076">
        <v>0</v>
      </c>
      <c r="L148" s="1076">
        <v>0</v>
      </c>
      <c r="M148" s="1084">
        <v>157446510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7">
        <v>183328005.24000001</v>
      </c>
      <c r="F149" s="1076">
        <v>30430196.940000001</v>
      </c>
      <c r="G149" s="1076"/>
      <c r="H149" s="1076">
        <v>234522.13999999998</v>
      </c>
      <c r="I149" s="1076">
        <v>62309782.970000006</v>
      </c>
      <c r="J149" s="1076">
        <v>4785768.46</v>
      </c>
      <c r="K149" s="1076">
        <v>0</v>
      </c>
      <c r="L149" s="1076">
        <v>0</v>
      </c>
      <c r="M149" s="1084">
        <v>85567734.730000019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0.7267883685637716</v>
      </c>
      <c r="F150" s="174">
        <v>0.90471820841385464</v>
      </c>
      <c r="G150" s="174"/>
      <c r="H150" s="174">
        <v>1.1552814778325122</v>
      </c>
      <c r="I150" s="174">
        <v>0.5549005518746104</v>
      </c>
      <c r="J150" s="174">
        <v>0.3582162020958084</v>
      </c>
      <c r="K150" s="174">
        <v>0</v>
      </c>
      <c r="L150" s="174">
        <v>0</v>
      </c>
      <c r="M150" s="274">
        <v>0.92250350090560196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0.57841609474805966</v>
      </c>
      <c r="F151" s="175">
        <v>0.80866853414828599</v>
      </c>
      <c r="G151" s="175"/>
      <c r="H151" s="175">
        <v>0.53179623582766433</v>
      </c>
      <c r="I151" s="175">
        <v>0.56176032810790533</v>
      </c>
      <c r="J151" s="175">
        <v>0.45526716704718417</v>
      </c>
      <c r="K151" s="175">
        <v>0</v>
      </c>
      <c r="L151" s="175">
        <v>0</v>
      </c>
      <c r="M151" s="275">
        <v>0.54347177800257385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7">
        <v>21327477000</v>
      </c>
      <c r="F152" s="1076">
        <v>19312332000</v>
      </c>
      <c r="G152" s="1082"/>
      <c r="H152" s="1076">
        <v>61772000</v>
      </c>
      <c r="I152" s="1076">
        <v>987117000</v>
      </c>
      <c r="J152" s="1076">
        <v>531859000</v>
      </c>
      <c r="K152" s="1076">
        <v>0</v>
      </c>
      <c r="L152" s="1076">
        <v>0</v>
      </c>
      <c r="M152" s="1084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7">
        <v>21390352560.599998</v>
      </c>
      <c r="F153" s="1076">
        <v>19359604843</v>
      </c>
      <c r="G153" s="1076"/>
      <c r="H153" s="1076">
        <v>61772000</v>
      </c>
      <c r="I153" s="1076">
        <v>956986607.60000014</v>
      </c>
      <c r="J153" s="1076">
        <v>650925110</v>
      </c>
      <c r="K153" s="1076">
        <v>0</v>
      </c>
      <c r="L153" s="1076">
        <v>0</v>
      </c>
      <c r="M153" s="1084">
        <v>361064000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7">
        <v>17377042912.560001</v>
      </c>
      <c r="F154" s="1076">
        <v>15955740488.200001</v>
      </c>
      <c r="G154" s="1076"/>
      <c r="H154" s="1076">
        <v>46666508.060000002</v>
      </c>
      <c r="I154" s="1076">
        <v>738434284.80999982</v>
      </c>
      <c r="J154" s="1076">
        <v>377645536.84999996</v>
      </c>
      <c r="K154" s="1076">
        <v>0</v>
      </c>
      <c r="L154" s="1076">
        <v>0</v>
      </c>
      <c r="M154" s="1084">
        <v>258556094.64000008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0.81477255432323292</v>
      </c>
      <c r="F155" s="174">
        <v>0.82619439683410578</v>
      </c>
      <c r="G155" s="174"/>
      <c r="H155" s="174">
        <v>0.75546377096419093</v>
      </c>
      <c r="I155" s="174">
        <v>0.7480716924234917</v>
      </c>
      <c r="J155" s="174">
        <v>0.71004822114507782</v>
      </c>
      <c r="K155" s="174">
        <v>0</v>
      </c>
      <c r="L155" s="174">
        <v>0</v>
      </c>
      <c r="M155" s="274">
        <v>0.59520690667753251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0.81237758299354446</v>
      </c>
      <c r="F156" s="175">
        <v>0.82417697146175173</v>
      </c>
      <c r="G156" s="175"/>
      <c r="H156" s="175">
        <v>0.75546377096419093</v>
      </c>
      <c r="I156" s="175">
        <v>0.77162447096506237</v>
      </c>
      <c r="J156" s="175">
        <v>0.58016741257684767</v>
      </c>
      <c r="K156" s="175">
        <v>0</v>
      </c>
      <c r="L156" s="175">
        <v>0</v>
      </c>
      <c r="M156" s="275">
        <v>0.71609491569361683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7">
        <v>49015371000</v>
      </c>
      <c r="F157" s="1076">
        <v>1975770000</v>
      </c>
      <c r="G157" s="1082"/>
      <c r="H157" s="1076">
        <v>8874493000</v>
      </c>
      <c r="I157" s="1076">
        <v>23811684000</v>
      </c>
      <c r="J157" s="1076">
        <v>14353424000</v>
      </c>
      <c r="K157" s="1076">
        <v>0</v>
      </c>
      <c r="L157" s="1076">
        <v>0</v>
      </c>
      <c r="M157" s="1084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7">
        <v>49035509945.000008</v>
      </c>
      <c r="F158" s="1076">
        <v>2688785376</v>
      </c>
      <c r="G158" s="1076"/>
      <c r="H158" s="1076">
        <v>8822934889.6499996</v>
      </c>
      <c r="I158" s="1076">
        <v>23745512070.350006</v>
      </c>
      <c r="J158" s="1076">
        <v>13778205400</v>
      </c>
      <c r="K158" s="1076">
        <v>0</v>
      </c>
      <c r="L158" s="1076">
        <v>0</v>
      </c>
      <c r="M158" s="1084">
        <v>72209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7">
        <v>33018877036.210014</v>
      </c>
      <c r="F159" s="1076">
        <v>2227988799.9299998</v>
      </c>
      <c r="G159" s="1076"/>
      <c r="H159" s="1076">
        <v>7476825463.7399998</v>
      </c>
      <c r="I159" s="1076">
        <v>16881796482.010012</v>
      </c>
      <c r="J159" s="1076">
        <v>6432266290.5300007</v>
      </c>
      <c r="K159" s="1076">
        <v>0</v>
      </c>
      <c r="L159" s="1076">
        <v>0</v>
      </c>
      <c r="M159" s="1084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0.67364331560828161</v>
      </c>
      <c r="F160" s="174">
        <v>1.1276559518213152</v>
      </c>
      <c r="G160" s="174"/>
      <c r="H160" s="174">
        <v>0.84250733689687962</v>
      </c>
      <c r="I160" s="174">
        <v>0.70897112871185475</v>
      </c>
      <c r="J160" s="174">
        <v>0.44813462561476625</v>
      </c>
      <c r="K160" s="174">
        <v>0</v>
      </c>
      <c r="L160" s="174">
        <v>0</v>
      </c>
      <c r="M160" s="659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0.6733666494596503</v>
      </c>
      <c r="F161" s="175">
        <v>0.82862277510765514</v>
      </c>
      <c r="G161" s="175"/>
      <c r="H161" s="175">
        <v>0.8474306517336887</v>
      </c>
      <c r="I161" s="175">
        <v>0.71094682784666419</v>
      </c>
      <c r="J161" s="175">
        <v>0.4668435477475173</v>
      </c>
      <c r="K161" s="175">
        <v>0</v>
      </c>
      <c r="L161" s="175">
        <v>0</v>
      </c>
      <c r="M161" s="660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7">
        <v>467320000</v>
      </c>
      <c r="F162" s="1076">
        <v>37970000</v>
      </c>
      <c r="G162" s="1082"/>
      <c r="H162" s="1076">
        <v>15858000</v>
      </c>
      <c r="I162" s="1076">
        <v>377260000</v>
      </c>
      <c r="J162" s="1076">
        <v>1249000</v>
      </c>
      <c r="K162" s="1076">
        <v>0</v>
      </c>
      <c r="L162" s="1076">
        <v>0</v>
      </c>
      <c r="M162" s="1084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7">
        <v>553122570</v>
      </c>
      <c r="F163" s="1076">
        <v>117531585</v>
      </c>
      <c r="G163" s="1076"/>
      <c r="H163" s="1076">
        <v>17333605</v>
      </c>
      <c r="I163" s="1076">
        <v>380730305</v>
      </c>
      <c r="J163" s="1076">
        <v>1049000</v>
      </c>
      <c r="K163" s="1076">
        <v>0</v>
      </c>
      <c r="L163" s="1076">
        <v>0</v>
      </c>
      <c r="M163" s="1084">
        <v>36478075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7">
        <v>447703840.41999996</v>
      </c>
      <c r="F164" s="1076">
        <v>110966492.7</v>
      </c>
      <c r="G164" s="1076"/>
      <c r="H164" s="1076">
        <v>6905969.6699999999</v>
      </c>
      <c r="I164" s="1076">
        <v>301305515.04999995</v>
      </c>
      <c r="J164" s="1076">
        <v>283524.19</v>
      </c>
      <c r="K164" s="1076">
        <v>0</v>
      </c>
      <c r="L164" s="1076">
        <v>0</v>
      </c>
      <c r="M164" s="1084">
        <v>28242338.809999999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0.95802413853462287</v>
      </c>
      <c r="F165" s="174">
        <v>2.922478080063208</v>
      </c>
      <c r="G165" s="174"/>
      <c r="H165" s="174">
        <v>0.4354880609156262</v>
      </c>
      <c r="I165" s="174">
        <v>0.79866806724805162</v>
      </c>
      <c r="J165" s="706">
        <v>0.22700095276220977</v>
      </c>
      <c r="K165" s="174">
        <v>0</v>
      </c>
      <c r="L165" s="174">
        <v>0</v>
      </c>
      <c r="M165" s="274">
        <v>0.80731609095846546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0.80941162899933727</v>
      </c>
      <c r="F166" s="175">
        <v>0.94414188917813036</v>
      </c>
      <c r="G166" s="175"/>
      <c r="H166" s="175">
        <v>0.39841508272514575</v>
      </c>
      <c r="I166" s="175">
        <v>0.79138831633063711</v>
      </c>
      <c r="J166" s="175">
        <v>0.27028044804575785</v>
      </c>
      <c r="K166" s="175">
        <v>0</v>
      </c>
      <c r="L166" s="175">
        <v>0</v>
      </c>
      <c r="M166" s="275">
        <v>0.77422777408073207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7">
        <v>428201000</v>
      </c>
      <c r="F167" s="1076">
        <v>1700000</v>
      </c>
      <c r="G167" s="1082"/>
      <c r="H167" s="1076">
        <v>2507000</v>
      </c>
      <c r="I167" s="1076">
        <v>377172000</v>
      </c>
      <c r="J167" s="1076">
        <v>7441000</v>
      </c>
      <c r="K167" s="1076">
        <v>0</v>
      </c>
      <c r="L167" s="1076">
        <v>0</v>
      </c>
      <c r="M167" s="1084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7">
        <v>476442805.38999999</v>
      </c>
      <c r="F168" s="1076">
        <v>1700000</v>
      </c>
      <c r="G168" s="1076"/>
      <c r="H168" s="1076">
        <v>2725943</v>
      </c>
      <c r="I168" s="1076">
        <v>366412414</v>
      </c>
      <c r="J168" s="1076">
        <v>6208690.3899999997</v>
      </c>
      <c r="K168" s="1076">
        <v>0</v>
      </c>
      <c r="L168" s="1076">
        <v>0</v>
      </c>
      <c r="M168" s="1084">
        <v>99395758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7">
        <v>356176949.84000009</v>
      </c>
      <c r="F169" s="1076">
        <v>1429972.37</v>
      </c>
      <c r="G169" s="1076"/>
      <c r="H169" s="1076">
        <v>2090518.9300000002</v>
      </c>
      <c r="I169" s="1076">
        <v>269415524.69000006</v>
      </c>
      <c r="J169" s="1076">
        <v>639178.31000000006</v>
      </c>
      <c r="K169" s="1076">
        <v>0</v>
      </c>
      <c r="L169" s="1076">
        <v>0</v>
      </c>
      <c r="M169" s="1084">
        <v>82601755.540000007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0.83179850079752282</v>
      </c>
      <c r="F170" s="174">
        <v>0.84116021764705884</v>
      </c>
      <c r="G170" s="174"/>
      <c r="H170" s="174">
        <v>0.83387272836059045</v>
      </c>
      <c r="I170" s="174">
        <v>0.7143041495392024</v>
      </c>
      <c r="J170" s="174">
        <v>8.5899517537965334E-2</v>
      </c>
      <c r="K170" s="174">
        <v>0</v>
      </c>
      <c r="L170" s="174">
        <v>0</v>
      </c>
      <c r="M170" s="274">
        <v>2.0975027434549656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0.74757546091696292</v>
      </c>
      <c r="F171" s="175">
        <v>0.84116021764705884</v>
      </c>
      <c r="G171" s="175"/>
      <c r="H171" s="175">
        <v>0.76689752133481892</v>
      </c>
      <c r="I171" s="175">
        <v>0.73527946760559282</v>
      </c>
      <c r="J171" s="175">
        <v>0.1029489747192886</v>
      </c>
      <c r="K171" s="175">
        <v>0</v>
      </c>
      <c r="L171" s="175">
        <v>0</v>
      </c>
      <c r="M171" s="275">
        <v>0.83103904233015669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7">
        <v>1242724000</v>
      </c>
      <c r="F172" s="1076">
        <v>666360000</v>
      </c>
      <c r="G172" s="1082"/>
      <c r="H172" s="1076">
        <v>8385000</v>
      </c>
      <c r="I172" s="1076">
        <v>483154000</v>
      </c>
      <c r="J172" s="1076">
        <v>36736000</v>
      </c>
      <c r="K172" s="1076">
        <v>0</v>
      </c>
      <c r="L172" s="1076">
        <v>0</v>
      </c>
      <c r="M172" s="1084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7">
        <v>1272960622</v>
      </c>
      <c r="F173" s="1076">
        <v>658776329.12</v>
      </c>
      <c r="G173" s="1076"/>
      <c r="H173" s="1076">
        <v>9098785</v>
      </c>
      <c r="I173" s="1076">
        <v>516386239.88</v>
      </c>
      <c r="J173" s="1076">
        <v>37764633</v>
      </c>
      <c r="K173" s="1076">
        <v>0</v>
      </c>
      <c r="L173" s="1076">
        <v>0</v>
      </c>
      <c r="M173" s="1084">
        <v>50934635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7">
        <v>972876826.07000005</v>
      </c>
      <c r="F174" s="1076">
        <v>554892733.63</v>
      </c>
      <c r="G174" s="1076"/>
      <c r="H174" s="1076">
        <v>6246114.0499999998</v>
      </c>
      <c r="I174" s="1076">
        <v>364196495.27000016</v>
      </c>
      <c r="J174" s="1076">
        <v>16945562.249999996</v>
      </c>
      <c r="K174" s="1076">
        <v>0</v>
      </c>
      <c r="L174" s="1076">
        <v>0</v>
      </c>
      <c r="M174" s="1084">
        <v>30595920.869999994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0.78285832258007415</v>
      </c>
      <c r="F175" s="174">
        <v>0.83272215263521221</v>
      </c>
      <c r="G175" s="174"/>
      <c r="H175" s="174">
        <v>0.74491521168753727</v>
      </c>
      <c r="I175" s="174">
        <v>0.75378967217491766</v>
      </c>
      <c r="J175" s="174">
        <v>0.46127946020252603</v>
      </c>
      <c r="K175" s="174">
        <v>0</v>
      </c>
      <c r="L175" s="174">
        <v>0</v>
      </c>
      <c r="M175" s="274">
        <v>0.63623533178065661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0.76426309601115061</v>
      </c>
      <c r="F176" s="175">
        <v>0.84230824500211054</v>
      </c>
      <c r="G176" s="175"/>
      <c r="H176" s="175">
        <v>0.68647781544458952</v>
      </c>
      <c r="I176" s="175">
        <v>0.70527924089269622</v>
      </c>
      <c r="J176" s="175">
        <v>0.44871513116518297</v>
      </c>
      <c r="K176" s="175">
        <v>0</v>
      </c>
      <c r="L176" s="175">
        <v>0</v>
      </c>
      <c r="M176" s="275">
        <v>0.60068990128230026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7">
        <v>3484304000</v>
      </c>
      <c r="F177" s="1076">
        <v>1986119000</v>
      </c>
      <c r="G177" s="1082"/>
      <c r="H177" s="1076">
        <v>34000</v>
      </c>
      <c r="I177" s="1076">
        <v>16932000</v>
      </c>
      <c r="J177" s="1076">
        <v>109753000</v>
      </c>
      <c r="K177" s="1076">
        <v>0</v>
      </c>
      <c r="L177" s="1076">
        <v>0</v>
      </c>
      <c r="M177" s="1084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7">
        <v>5715811443</v>
      </c>
      <c r="F178" s="1076">
        <v>3342218000</v>
      </c>
      <c r="G178" s="1076"/>
      <c r="H178" s="1076">
        <v>54000</v>
      </c>
      <c r="I178" s="1076">
        <v>16624443</v>
      </c>
      <c r="J178" s="1076">
        <v>109654000</v>
      </c>
      <c r="K178" s="1076">
        <v>0</v>
      </c>
      <c r="L178" s="1076">
        <v>0</v>
      </c>
      <c r="M178" s="1084">
        <v>2247261000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7">
        <v>4959258963.1199999</v>
      </c>
      <c r="F179" s="1076">
        <v>2800261118.1999998</v>
      </c>
      <c r="G179" s="1076"/>
      <c r="H179" s="1076">
        <v>40074.25</v>
      </c>
      <c r="I179" s="1076">
        <v>11389386.66</v>
      </c>
      <c r="J179" s="1076">
        <v>45569254.859999999</v>
      </c>
      <c r="K179" s="1076">
        <v>0</v>
      </c>
      <c r="L179" s="1076">
        <v>0</v>
      </c>
      <c r="M179" s="1084">
        <v>2101999129.1500001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1.4233140860039766</v>
      </c>
      <c r="F180" s="174">
        <v>1.4099160816647944</v>
      </c>
      <c r="G180" s="174"/>
      <c r="H180" s="174">
        <v>1.178654411764706</v>
      </c>
      <c r="I180" s="174">
        <v>0.67265453933380581</v>
      </c>
      <c r="J180" s="174">
        <v>0.41519826209761918</v>
      </c>
      <c r="K180" s="174">
        <v>0</v>
      </c>
      <c r="L180" s="174">
        <v>0</v>
      </c>
      <c r="M180" s="274">
        <v>1.5326658693325246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0.86763865683383778</v>
      </c>
      <c r="F181" s="175">
        <v>0.83784514301580559</v>
      </c>
      <c r="G181" s="175"/>
      <c r="H181" s="175">
        <v>0.74211574074074071</v>
      </c>
      <c r="I181" s="175">
        <v>0.68509884271009858</v>
      </c>
      <c r="J181" s="175">
        <v>0.41557311963083882</v>
      </c>
      <c r="K181" s="175">
        <v>0</v>
      </c>
      <c r="L181" s="175">
        <v>0</v>
      </c>
      <c r="M181" s="275">
        <v>0.93536048066957955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7">
        <v>1963470000</v>
      </c>
      <c r="F182" s="1076">
        <v>5000000</v>
      </c>
      <c r="G182" s="1082"/>
      <c r="H182" s="1076">
        <v>656000</v>
      </c>
      <c r="I182" s="1076">
        <v>54934000</v>
      </c>
      <c r="J182" s="1076">
        <v>5149000</v>
      </c>
      <c r="K182" s="1076">
        <v>0</v>
      </c>
      <c r="L182" s="1076">
        <v>0</v>
      </c>
      <c r="M182" s="1084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7">
        <v>2240477504</v>
      </c>
      <c r="F183" s="1076">
        <v>38790409</v>
      </c>
      <c r="G183" s="1076"/>
      <c r="H183" s="1076">
        <v>590157</v>
      </c>
      <c r="I183" s="1076">
        <v>55937502</v>
      </c>
      <c r="J183" s="1076">
        <v>5137000</v>
      </c>
      <c r="K183" s="1076">
        <v>0</v>
      </c>
      <c r="L183" s="1076">
        <v>0</v>
      </c>
      <c r="M183" s="1084">
        <v>2140022436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7">
        <v>1800886606.3099999</v>
      </c>
      <c r="F184" s="1076">
        <v>37567409</v>
      </c>
      <c r="G184" s="1076"/>
      <c r="H184" s="1076">
        <v>452956.04</v>
      </c>
      <c r="I184" s="1076">
        <v>33194189.300000001</v>
      </c>
      <c r="J184" s="1076">
        <v>263832.63</v>
      </c>
      <c r="K184" s="1076">
        <v>0</v>
      </c>
      <c r="L184" s="1076">
        <v>0</v>
      </c>
      <c r="M184" s="1084">
        <v>1729408219.3399999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0.91719588601302793</v>
      </c>
      <c r="F185" s="706">
        <v>7.5134818000000001</v>
      </c>
      <c r="G185" s="706"/>
      <c r="H185" s="174">
        <v>0.69048176829268293</v>
      </c>
      <c r="I185" s="174">
        <v>0.60425582153129209</v>
      </c>
      <c r="J185" s="174">
        <v>5.1239586327442223E-2</v>
      </c>
      <c r="K185" s="174">
        <v>0</v>
      </c>
      <c r="L185" s="174">
        <v>0</v>
      </c>
      <c r="M185" s="274">
        <v>0.91130314008676672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0.80379588864195972</v>
      </c>
      <c r="F186" s="175">
        <v>0.96847158791236254</v>
      </c>
      <c r="G186" s="175"/>
      <c r="H186" s="175">
        <v>0.76751786389045629</v>
      </c>
      <c r="I186" s="175">
        <v>0.59341565341977554</v>
      </c>
      <c r="J186" s="175">
        <v>5.1359281681915517E-2</v>
      </c>
      <c r="K186" s="175">
        <v>0</v>
      </c>
      <c r="L186" s="175">
        <v>0</v>
      </c>
      <c r="M186" s="275">
        <v>0.80812620944876856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7">
        <v>38755000</v>
      </c>
      <c r="F187" s="1076">
        <v>0</v>
      </c>
      <c r="G187" s="1082"/>
      <c r="H187" s="1076">
        <v>90000</v>
      </c>
      <c r="I187" s="1076">
        <v>37639000</v>
      </c>
      <c r="J187" s="1076">
        <v>1000000</v>
      </c>
      <c r="K187" s="1076">
        <v>0</v>
      </c>
      <c r="L187" s="1076">
        <v>0</v>
      </c>
      <c r="M187" s="1084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7">
        <v>41735803</v>
      </c>
      <c r="F188" s="1076">
        <v>0</v>
      </c>
      <c r="G188" s="1076"/>
      <c r="H188" s="1076">
        <v>149000</v>
      </c>
      <c r="I188" s="1076">
        <v>40060803</v>
      </c>
      <c r="J188" s="1076">
        <v>1500000</v>
      </c>
      <c r="K188" s="1076">
        <v>0</v>
      </c>
      <c r="L188" s="1076">
        <v>0</v>
      </c>
      <c r="M188" s="1084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7">
        <v>27556311.429999992</v>
      </c>
      <c r="F189" s="1076">
        <v>0</v>
      </c>
      <c r="G189" s="1076"/>
      <c r="H189" s="1076">
        <v>87798.74</v>
      </c>
      <c r="I189" s="1076">
        <v>26517912.409999993</v>
      </c>
      <c r="J189" s="1076">
        <v>950600.28</v>
      </c>
      <c r="K189" s="1076">
        <v>0</v>
      </c>
      <c r="L189" s="1076">
        <v>0</v>
      </c>
      <c r="M189" s="1084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0.71103887059734205</v>
      </c>
      <c r="F190" s="174">
        <v>0</v>
      </c>
      <c r="G190" s="174"/>
      <c r="H190" s="174">
        <v>0.97554155555555566</v>
      </c>
      <c r="I190" s="174">
        <v>0.70453286245649438</v>
      </c>
      <c r="J190" s="174">
        <v>0.95060028000000008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0.66025593014228079</v>
      </c>
      <c r="F191" s="175">
        <v>0</v>
      </c>
      <c r="G191" s="175"/>
      <c r="H191" s="175">
        <v>0.58925328859060411</v>
      </c>
      <c r="I191" s="175">
        <v>0.66194160935815471</v>
      </c>
      <c r="J191" s="175">
        <v>0.63373352000000005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7">
        <v>5687980000</v>
      </c>
      <c r="F192" s="1076">
        <v>117378000</v>
      </c>
      <c r="G192" s="1082"/>
      <c r="H192" s="1076">
        <v>1783567000</v>
      </c>
      <c r="I192" s="1076">
        <v>3651507000</v>
      </c>
      <c r="J192" s="1076">
        <v>117170000</v>
      </c>
      <c r="K192" s="1076">
        <v>0</v>
      </c>
      <c r="L192" s="1076">
        <v>0</v>
      </c>
      <c r="M192" s="1084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7">
        <v>5812439900</v>
      </c>
      <c r="F193" s="1076">
        <v>117378000</v>
      </c>
      <c r="G193" s="1076"/>
      <c r="H193" s="1076">
        <v>1831843669</v>
      </c>
      <c r="I193" s="1076">
        <v>3634089304</v>
      </c>
      <c r="J193" s="1076">
        <v>209835000</v>
      </c>
      <c r="K193" s="1076">
        <v>0</v>
      </c>
      <c r="L193" s="1076">
        <v>0</v>
      </c>
      <c r="M193" s="1084">
        <v>19293927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7">
        <v>4669631983.5600004</v>
      </c>
      <c r="F194" s="1076">
        <v>89320000</v>
      </c>
      <c r="G194" s="1076"/>
      <c r="H194" s="1076">
        <v>1567869217.9499998</v>
      </c>
      <c r="I194" s="1076">
        <v>2906729251.8400011</v>
      </c>
      <c r="J194" s="1076">
        <v>98266718.780000016</v>
      </c>
      <c r="K194" s="1076">
        <v>0</v>
      </c>
      <c r="L194" s="1076">
        <v>0</v>
      </c>
      <c r="M194" s="1084">
        <v>7446794.9900000012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0.82096490908195885</v>
      </c>
      <c r="F195" s="174">
        <v>0.76096031624324834</v>
      </c>
      <c r="G195" s="174"/>
      <c r="H195" s="174">
        <v>0.87906381871272554</v>
      </c>
      <c r="I195" s="174">
        <v>0.79603551406035944</v>
      </c>
      <c r="J195" s="174">
        <v>0.8386679079969277</v>
      </c>
      <c r="K195" s="174">
        <v>0</v>
      </c>
      <c r="L195" s="174">
        <v>0</v>
      </c>
      <c r="M195" s="274">
        <v>0.40564304335984319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0.80338585239565241</v>
      </c>
      <c r="F196" s="175">
        <v>0.76096031624324834</v>
      </c>
      <c r="G196" s="175"/>
      <c r="H196" s="175">
        <v>0.8558968456112287</v>
      </c>
      <c r="I196" s="175">
        <v>0.79985080406268438</v>
      </c>
      <c r="J196" s="175">
        <v>0.46830470979579203</v>
      </c>
      <c r="K196" s="175">
        <v>0</v>
      </c>
      <c r="L196" s="175">
        <v>0</v>
      </c>
      <c r="M196" s="275">
        <v>0.3859657492225404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7">
        <v>12440683000</v>
      </c>
      <c r="F197" s="1076">
        <v>5027494000</v>
      </c>
      <c r="G197" s="1082"/>
      <c r="H197" s="1076">
        <v>5460000</v>
      </c>
      <c r="I197" s="1076">
        <v>3257779000</v>
      </c>
      <c r="J197" s="1076">
        <v>3156208000</v>
      </c>
      <c r="K197" s="1076">
        <v>0</v>
      </c>
      <c r="L197" s="1076">
        <v>0</v>
      </c>
      <c r="M197" s="1084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7">
        <v>13701473964.610001</v>
      </c>
      <c r="F198" s="1076">
        <v>6122394000</v>
      </c>
      <c r="G198" s="1076"/>
      <c r="H198" s="1076">
        <v>5830586</v>
      </c>
      <c r="I198" s="1076">
        <v>3270566324</v>
      </c>
      <c r="J198" s="1076">
        <v>3155043617.6100001</v>
      </c>
      <c r="K198" s="1076">
        <v>0</v>
      </c>
      <c r="L198" s="1076">
        <v>0</v>
      </c>
      <c r="M198" s="1084">
        <v>1147639437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7">
        <v>10025033563.270002</v>
      </c>
      <c r="F199" s="1076">
        <v>4977606835.7399998</v>
      </c>
      <c r="G199" s="1076"/>
      <c r="H199" s="1076">
        <v>3664632.1599999997</v>
      </c>
      <c r="I199" s="1076">
        <v>2159817586.5400009</v>
      </c>
      <c r="J199" s="1076">
        <v>1861807990.9299998</v>
      </c>
      <c r="K199" s="1076">
        <v>0</v>
      </c>
      <c r="L199" s="1076">
        <v>0</v>
      </c>
      <c r="M199" s="1084">
        <v>1022136517.9000007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0.80582662248286552</v>
      </c>
      <c r="F200" s="174">
        <v>0.99007713101994743</v>
      </c>
      <c r="G200" s="174"/>
      <c r="H200" s="174">
        <v>0.67117805128205121</v>
      </c>
      <c r="I200" s="174">
        <v>0.66297240744077512</v>
      </c>
      <c r="J200" s="174">
        <v>0.58988760909610516</v>
      </c>
      <c r="K200" s="174">
        <v>0</v>
      </c>
      <c r="L200" s="174">
        <v>0</v>
      </c>
      <c r="M200" s="274">
        <v>1.0285733297978759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0.73167555470046508</v>
      </c>
      <c r="F201" s="175">
        <v>0.81301641739162811</v>
      </c>
      <c r="G201" s="175"/>
      <c r="H201" s="175">
        <v>0.62851867033605191</v>
      </c>
      <c r="I201" s="175">
        <v>0.66038030499209677</v>
      </c>
      <c r="J201" s="175">
        <v>0.59010530965031516</v>
      </c>
      <c r="K201" s="175">
        <v>0</v>
      </c>
      <c r="L201" s="175">
        <v>0</v>
      </c>
      <c r="M201" s="275">
        <v>0.89064255283168758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7">
        <v>61047000</v>
      </c>
      <c r="F202" s="1076">
        <v>52105000</v>
      </c>
      <c r="G202" s="1082"/>
      <c r="H202" s="1076">
        <v>16000</v>
      </c>
      <c r="I202" s="1076">
        <v>8520000</v>
      </c>
      <c r="J202" s="1076">
        <v>373000</v>
      </c>
      <c r="K202" s="1076">
        <v>0</v>
      </c>
      <c r="L202" s="1076">
        <v>0</v>
      </c>
      <c r="M202" s="1084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7">
        <v>61071459</v>
      </c>
      <c r="F203" s="1076">
        <v>52105000</v>
      </c>
      <c r="G203" s="1076"/>
      <c r="H203" s="1076">
        <v>16000</v>
      </c>
      <c r="I203" s="1076">
        <v>8441135</v>
      </c>
      <c r="J203" s="1076">
        <v>373000</v>
      </c>
      <c r="K203" s="1076">
        <v>0</v>
      </c>
      <c r="L203" s="1076">
        <v>0</v>
      </c>
      <c r="M203" s="1084">
        <v>136324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7">
        <v>52034753.039999999</v>
      </c>
      <c r="F204" s="1076">
        <v>46100000</v>
      </c>
      <c r="G204" s="1076"/>
      <c r="H204" s="1076">
        <v>1495</v>
      </c>
      <c r="I204" s="1076">
        <v>5809977.2500000009</v>
      </c>
      <c r="J204" s="1076">
        <v>0</v>
      </c>
      <c r="K204" s="1076">
        <v>0</v>
      </c>
      <c r="L204" s="1076">
        <v>0</v>
      </c>
      <c r="M204" s="1084">
        <v>123280.79000000001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0.85237199272691533</v>
      </c>
      <c r="F205" s="174">
        <v>0.88475194319163231</v>
      </c>
      <c r="G205" s="174"/>
      <c r="H205" s="174">
        <v>9.3437500000000007E-2</v>
      </c>
      <c r="I205" s="174">
        <v>0.68192221244131468</v>
      </c>
      <c r="J205" s="174">
        <v>0</v>
      </c>
      <c r="K205" s="174">
        <v>0</v>
      </c>
      <c r="L205" s="174">
        <v>0</v>
      </c>
      <c r="M205" s="274">
        <v>3.7357815151515155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0.85203061940930536</v>
      </c>
      <c r="F206" s="175">
        <v>0.88475194319163231</v>
      </c>
      <c r="G206" s="175"/>
      <c r="H206" s="175">
        <v>9.3437500000000007E-2</v>
      </c>
      <c r="I206" s="175">
        <v>0.68829336931585638</v>
      </c>
      <c r="J206" s="175">
        <v>0</v>
      </c>
      <c r="K206" s="175">
        <v>0</v>
      </c>
      <c r="L206" s="175">
        <v>0</v>
      </c>
      <c r="M206" s="275">
        <v>0.90432198292303634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7">
        <v>565291000</v>
      </c>
      <c r="F207" s="1076">
        <v>88774000</v>
      </c>
      <c r="G207" s="1082"/>
      <c r="H207" s="1076">
        <v>1479000</v>
      </c>
      <c r="I207" s="1076">
        <v>394742000</v>
      </c>
      <c r="J207" s="1076">
        <v>7015000</v>
      </c>
      <c r="K207" s="1076">
        <v>0</v>
      </c>
      <c r="L207" s="1076">
        <v>0</v>
      </c>
      <c r="M207" s="1084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7">
        <v>444776324.68000007</v>
      </c>
      <c r="F208" s="1076">
        <v>89002658.710000008</v>
      </c>
      <c r="G208" s="1076"/>
      <c r="H208" s="1076">
        <v>1554757.91</v>
      </c>
      <c r="I208" s="1076">
        <v>313714297.45000005</v>
      </c>
      <c r="J208" s="1076">
        <v>10481915.699999999</v>
      </c>
      <c r="K208" s="1076">
        <v>0</v>
      </c>
      <c r="L208" s="1076">
        <v>0</v>
      </c>
      <c r="M208" s="1084">
        <v>30022694.91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7">
        <v>332789987.24000007</v>
      </c>
      <c r="F209" s="1076">
        <v>87337434.629999995</v>
      </c>
      <c r="G209" s="1076"/>
      <c r="H209" s="1076">
        <v>1099587.7299999997</v>
      </c>
      <c r="I209" s="1076">
        <v>226420448.09000006</v>
      </c>
      <c r="J209" s="1076">
        <v>3469191.49</v>
      </c>
      <c r="K209" s="1076">
        <v>0</v>
      </c>
      <c r="L209" s="1076">
        <v>0</v>
      </c>
      <c r="M209" s="1084">
        <v>14463325.299999999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0.58870561753150163</v>
      </c>
      <c r="F210" s="174">
        <v>0.9838177239957645</v>
      </c>
      <c r="G210" s="174"/>
      <c r="H210" s="174">
        <v>0.74346702501690309</v>
      </c>
      <c r="I210" s="174">
        <v>0.57359097357261213</v>
      </c>
      <c r="J210" s="174">
        <v>0.49453905773342838</v>
      </c>
      <c r="K210" s="174">
        <v>0</v>
      </c>
      <c r="L210" s="174">
        <v>0</v>
      </c>
      <c r="M210" s="274">
        <v>0.19736801217232297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0.74821875350364031</v>
      </c>
      <c r="F211" s="175">
        <v>0.98129017599995683</v>
      </c>
      <c r="G211" s="175"/>
      <c r="H211" s="175">
        <v>0.70724047964483405</v>
      </c>
      <c r="I211" s="175">
        <v>0.72174092774999221</v>
      </c>
      <c r="J211" s="175">
        <v>0.33096922254392874</v>
      </c>
      <c r="K211" s="175">
        <v>0</v>
      </c>
      <c r="L211" s="175">
        <v>0</v>
      </c>
      <c r="M211" s="275">
        <v>0.48174640362423077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7">
        <v>23201868000</v>
      </c>
      <c r="F212" s="1076">
        <v>215186000</v>
      </c>
      <c r="G212" s="1082"/>
      <c r="H212" s="1076">
        <v>9636460000</v>
      </c>
      <c r="I212" s="1076">
        <v>12839459000</v>
      </c>
      <c r="J212" s="1076">
        <v>452579000</v>
      </c>
      <c r="K212" s="1076">
        <v>0</v>
      </c>
      <c r="L212" s="1076">
        <v>0</v>
      </c>
      <c r="M212" s="1084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7">
        <v>24177199555.18</v>
      </c>
      <c r="F213" s="1076">
        <v>245520673</v>
      </c>
      <c r="G213" s="1076"/>
      <c r="H213" s="1076">
        <v>9764946545</v>
      </c>
      <c r="I213" s="1076">
        <v>12648529382</v>
      </c>
      <c r="J213" s="1076">
        <v>1215926541.1500001</v>
      </c>
      <c r="K213" s="1076">
        <v>0</v>
      </c>
      <c r="L213" s="1076">
        <v>0</v>
      </c>
      <c r="M213" s="1084">
        <v>302276414.02999997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7">
        <v>19577436296.820004</v>
      </c>
      <c r="F214" s="1076">
        <v>197476995.25</v>
      </c>
      <c r="G214" s="1076"/>
      <c r="H214" s="1076">
        <v>8298733646.4799995</v>
      </c>
      <c r="I214" s="1076">
        <v>10404571399.510008</v>
      </c>
      <c r="J214" s="1076">
        <v>565906164.41999996</v>
      </c>
      <c r="K214" s="1076">
        <v>0</v>
      </c>
      <c r="L214" s="1076">
        <v>0</v>
      </c>
      <c r="M214" s="1084">
        <v>110748091.15999997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0.84378707338650505</v>
      </c>
      <c r="F215" s="174">
        <v>0.91770373188776222</v>
      </c>
      <c r="G215" s="174"/>
      <c r="H215" s="174">
        <v>0.86118072886516417</v>
      </c>
      <c r="I215" s="174">
        <v>0.81035901898280982</v>
      </c>
      <c r="J215" s="174">
        <v>1.2504030554223682</v>
      </c>
      <c r="K215" s="174">
        <v>0</v>
      </c>
      <c r="L215" s="174">
        <v>0</v>
      </c>
      <c r="M215" s="274">
        <v>1.9034114388835413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0.80974788879655457</v>
      </c>
      <c r="F216" s="175">
        <v>0.80431921612564172</v>
      </c>
      <c r="G216" s="175"/>
      <c r="H216" s="175">
        <v>0.84984936765775199</v>
      </c>
      <c r="I216" s="175">
        <v>0.8225913926655104</v>
      </c>
      <c r="J216" s="175">
        <v>0.4654114745161963</v>
      </c>
      <c r="K216" s="175">
        <v>0</v>
      </c>
      <c r="L216" s="175">
        <v>0</v>
      </c>
      <c r="M216" s="275">
        <v>0.36638019382156811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7">
        <v>165665000</v>
      </c>
      <c r="F217" s="1076">
        <v>157326000</v>
      </c>
      <c r="G217" s="1082"/>
      <c r="H217" s="1076">
        <v>1157000</v>
      </c>
      <c r="I217" s="1076">
        <v>5675000</v>
      </c>
      <c r="J217" s="1076">
        <v>1507000</v>
      </c>
      <c r="K217" s="1076">
        <v>0</v>
      </c>
      <c r="L217" s="1076">
        <v>0</v>
      </c>
      <c r="M217" s="1084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7">
        <v>178116067.38</v>
      </c>
      <c r="F218" s="1076">
        <v>169777067.38</v>
      </c>
      <c r="G218" s="1076"/>
      <c r="H218" s="1076">
        <v>1157000</v>
      </c>
      <c r="I218" s="1076">
        <v>5575000</v>
      </c>
      <c r="J218" s="1076">
        <v>1607000</v>
      </c>
      <c r="K218" s="1076">
        <v>0</v>
      </c>
      <c r="L218" s="1076">
        <v>0</v>
      </c>
      <c r="M218" s="1084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7">
        <v>166335117.79999998</v>
      </c>
      <c r="F219" s="1076">
        <v>160643551.27999997</v>
      </c>
      <c r="G219" s="1076"/>
      <c r="H219" s="1076">
        <v>816534.21</v>
      </c>
      <c r="I219" s="1076">
        <v>3990438.99</v>
      </c>
      <c r="J219" s="1076">
        <v>884593.32</v>
      </c>
      <c r="K219" s="1076">
        <v>0</v>
      </c>
      <c r="L219" s="1076">
        <v>0</v>
      </c>
      <c r="M219" s="1084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1.0040450173542992</v>
      </c>
      <c r="F220" s="174">
        <v>1.0210871138909015</v>
      </c>
      <c r="G220" s="174"/>
      <c r="H220" s="174">
        <v>0.70573397579948138</v>
      </c>
      <c r="I220" s="174">
        <v>0.70316105550660801</v>
      </c>
      <c r="J220" s="174">
        <v>0.58698959522229588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0.93385801880036989</v>
      </c>
      <c r="F221" s="175">
        <v>0.94620288687424947</v>
      </c>
      <c r="G221" s="175"/>
      <c r="H221" s="175">
        <v>0.70573397579948138</v>
      </c>
      <c r="I221" s="175">
        <v>0.7157738098654709</v>
      </c>
      <c r="J221" s="175">
        <v>0.55046255133789668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7">
        <v>852923000</v>
      </c>
      <c r="F222" s="1076">
        <v>752500000</v>
      </c>
      <c r="G222" s="1082"/>
      <c r="H222" s="1076">
        <v>260000</v>
      </c>
      <c r="I222" s="1076">
        <v>57610000</v>
      </c>
      <c r="J222" s="1076">
        <v>211000</v>
      </c>
      <c r="K222" s="1076">
        <v>0</v>
      </c>
      <c r="L222" s="1076">
        <v>0</v>
      </c>
      <c r="M222" s="1084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7">
        <v>908475001.5</v>
      </c>
      <c r="F223" s="1076">
        <v>759000000</v>
      </c>
      <c r="G223" s="1076"/>
      <c r="H223" s="1076">
        <v>268910</v>
      </c>
      <c r="I223" s="1076">
        <v>70586492</v>
      </c>
      <c r="J223" s="1076">
        <v>1686712</v>
      </c>
      <c r="K223" s="1076">
        <v>0</v>
      </c>
      <c r="L223" s="1076">
        <v>0</v>
      </c>
      <c r="M223" s="1084">
        <v>76932887.5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7">
        <v>743129302.89000022</v>
      </c>
      <c r="F224" s="1076">
        <v>640890483.86000013</v>
      </c>
      <c r="G224" s="1076"/>
      <c r="H224" s="1076">
        <v>26368.07</v>
      </c>
      <c r="I224" s="1076">
        <v>39562664.06000001</v>
      </c>
      <c r="J224" s="1076">
        <v>221957.64</v>
      </c>
      <c r="K224" s="1076">
        <v>0</v>
      </c>
      <c r="L224" s="1076">
        <v>0</v>
      </c>
      <c r="M224" s="1084">
        <v>62427829.25999999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0.87127361190869546</v>
      </c>
      <c r="F225" s="174">
        <v>0.85168170612624605</v>
      </c>
      <c r="G225" s="174"/>
      <c r="H225" s="174">
        <v>0.10141565384615385</v>
      </c>
      <c r="I225" s="174">
        <v>0.68673258219059208</v>
      </c>
      <c r="J225" s="174">
        <v>1.0519319431279621</v>
      </c>
      <c r="K225" s="174">
        <v>0</v>
      </c>
      <c r="L225" s="174">
        <v>0</v>
      </c>
      <c r="M225" s="274">
        <v>1.4743712923338528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0.81799642440684173</v>
      </c>
      <c r="F226" s="175">
        <v>0.84438798927536252</v>
      </c>
      <c r="G226" s="175"/>
      <c r="H226" s="175">
        <v>9.8055371685694101E-2</v>
      </c>
      <c r="I226" s="175">
        <v>0.56048491629248287</v>
      </c>
      <c r="J226" s="175">
        <v>0.13159190187773609</v>
      </c>
      <c r="K226" s="175">
        <v>0</v>
      </c>
      <c r="L226" s="175">
        <v>0</v>
      </c>
      <c r="M226" s="275">
        <v>0.81145828901846417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7">
        <v>2055560000</v>
      </c>
      <c r="F227" s="1076">
        <v>40992000</v>
      </c>
      <c r="G227" s="1082"/>
      <c r="H227" s="1076">
        <v>279206000</v>
      </c>
      <c r="I227" s="1076">
        <v>1707401000</v>
      </c>
      <c r="J227" s="1076">
        <v>27961000</v>
      </c>
      <c r="K227" s="1076">
        <v>0</v>
      </c>
      <c r="L227" s="1076">
        <v>0</v>
      </c>
      <c r="M227" s="1084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7">
        <v>2202987034</v>
      </c>
      <c r="F228" s="1076">
        <v>146999347</v>
      </c>
      <c r="G228" s="1076"/>
      <c r="H228" s="1076">
        <v>284338000</v>
      </c>
      <c r="I228" s="1076">
        <v>1726651417</v>
      </c>
      <c r="J228" s="1076">
        <v>44568000</v>
      </c>
      <c r="K228" s="1076">
        <v>0</v>
      </c>
      <c r="L228" s="1076">
        <v>0</v>
      </c>
      <c r="M228" s="1084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7">
        <v>1652820676.0400004</v>
      </c>
      <c r="F229" s="1076">
        <v>103433216.07999998</v>
      </c>
      <c r="G229" s="1076"/>
      <c r="H229" s="1076">
        <v>189001155.42999998</v>
      </c>
      <c r="I229" s="1076">
        <v>1351894458.9400005</v>
      </c>
      <c r="J229" s="1076">
        <v>8212093.6200000001</v>
      </c>
      <c r="K229" s="1076">
        <v>0</v>
      </c>
      <c r="L229" s="1076">
        <v>0</v>
      </c>
      <c r="M229" s="1084">
        <v>279751.96999999997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0.80407318494230307</v>
      </c>
      <c r="F230" s="174">
        <v>2.523253709992193</v>
      </c>
      <c r="G230" s="174"/>
      <c r="H230" s="174">
        <v>0.67692368871012798</v>
      </c>
      <c r="I230" s="174">
        <v>0.79178497549199078</v>
      </c>
      <c r="J230" s="174">
        <v>0.29369813740567219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0.75026346071540262</v>
      </c>
      <c r="F231" s="175">
        <v>0.70363044592300117</v>
      </c>
      <c r="G231" s="175"/>
      <c r="H231" s="175">
        <v>0.66470593248176457</v>
      </c>
      <c r="I231" s="175">
        <v>0.78295737381021158</v>
      </c>
      <c r="J231" s="175">
        <v>0.18425986402800215</v>
      </c>
      <c r="K231" s="175">
        <v>0</v>
      </c>
      <c r="L231" s="175">
        <v>0</v>
      </c>
      <c r="M231" s="275">
        <v>0.65017772561414922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7">
        <v>5221246000</v>
      </c>
      <c r="F232" s="1076">
        <v>2338370000</v>
      </c>
      <c r="G232" s="1082"/>
      <c r="H232" s="1076">
        <v>3102000</v>
      </c>
      <c r="I232" s="1076">
        <v>1675967000</v>
      </c>
      <c r="J232" s="1076">
        <v>908593000</v>
      </c>
      <c r="K232" s="1076">
        <v>0</v>
      </c>
      <c r="L232" s="1076">
        <v>0</v>
      </c>
      <c r="M232" s="1084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7">
        <v>6432815810.0599995</v>
      </c>
      <c r="F233" s="1076">
        <v>2627831591.7199998</v>
      </c>
      <c r="G233" s="1076"/>
      <c r="H233" s="1076">
        <v>3258366</v>
      </c>
      <c r="I233" s="1076">
        <v>2109860305.1199996</v>
      </c>
      <c r="J233" s="1076">
        <v>1286244084.22</v>
      </c>
      <c r="K233" s="1076">
        <v>0</v>
      </c>
      <c r="L233" s="1076">
        <v>0</v>
      </c>
      <c r="M233" s="1084">
        <v>405621463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7">
        <v>4515621392.96</v>
      </c>
      <c r="F234" s="1076">
        <v>2176844061.1199999</v>
      </c>
      <c r="G234" s="1076"/>
      <c r="H234" s="1076">
        <v>2089025.3400000003</v>
      </c>
      <c r="I234" s="1076">
        <v>1546393207.7199998</v>
      </c>
      <c r="J234" s="1076">
        <v>496994280.59999996</v>
      </c>
      <c r="K234" s="1076">
        <v>0</v>
      </c>
      <c r="L234" s="1076">
        <v>0</v>
      </c>
      <c r="M234" s="1084">
        <v>293300818.17999995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0.86485513093234834</v>
      </c>
      <c r="F235" s="174">
        <v>0.93092370374235034</v>
      </c>
      <c r="G235" s="174"/>
      <c r="H235" s="174">
        <v>0.67344466150870419</v>
      </c>
      <c r="I235" s="174">
        <v>0.92268714582089018</v>
      </c>
      <c r="J235" s="174">
        <v>0.5469932968887059</v>
      </c>
      <c r="K235" s="174">
        <v>0</v>
      </c>
      <c r="L235" s="174">
        <v>0</v>
      </c>
      <c r="M235" s="274">
        <v>0.99351933912348311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0.7019665300999629</v>
      </c>
      <c r="F236" s="175">
        <v>0.82838035282739941</v>
      </c>
      <c r="G236" s="175"/>
      <c r="H236" s="175">
        <v>0.64112666901140025</v>
      </c>
      <c r="I236" s="175">
        <v>0.73293630102778184</v>
      </c>
      <c r="J236" s="175">
        <v>0.38639188836494098</v>
      </c>
      <c r="K236" s="175">
        <v>0</v>
      </c>
      <c r="L236" s="175">
        <v>0</v>
      </c>
      <c r="M236" s="275">
        <v>0.72308998643890776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7">
        <v>333698000</v>
      </c>
      <c r="F237" s="1076">
        <v>268204000</v>
      </c>
      <c r="G237" s="1082"/>
      <c r="H237" s="1076">
        <v>17000</v>
      </c>
      <c r="I237" s="1076">
        <v>37600000</v>
      </c>
      <c r="J237" s="1076">
        <v>850000</v>
      </c>
      <c r="K237" s="1076">
        <v>0</v>
      </c>
      <c r="L237" s="1076">
        <v>0</v>
      </c>
      <c r="M237" s="1084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7">
        <v>1284244639.6600001</v>
      </c>
      <c r="F238" s="1076">
        <v>1198304000</v>
      </c>
      <c r="G238" s="1076"/>
      <c r="H238" s="1076">
        <v>63500</v>
      </c>
      <c r="I238" s="1076">
        <v>59631603.009999998</v>
      </c>
      <c r="J238" s="1076">
        <v>753500</v>
      </c>
      <c r="K238" s="1076">
        <v>0</v>
      </c>
      <c r="L238" s="1076">
        <v>0</v>
      </c>
      <c r="M238" s="1084">
        <v>25492036.649999999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7">
        <v>1225259417.8499999</v>
      </c>
      <c r="F239" s="1076">
        <v>1185929331.3599999</v>
      </c>
      <c r="G239" s="1076"/>
      <c r="H239" s="1076">
        <v>2400</v>
      </c>
      <c r="I239" s="1076">
        <v>33085793.700000003</v>
      </c>
      <c r="J239" s="1076">
        <v>292290</v>
      </c>
      <c r="K239" s="1076">
        <v>0</v>
      </c>
      <c r="L239" s="1076">
        <v>0</v>
      </c>
      <c r="M239" s="1084">
        <v>5949602.7899999991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3.6717613466367789</v>
      </c>
      <c r="F240" s="174">
        <v>4.4217436405124451</v>
      </c>
      <c r="G240" s="174"/>
      <c r="H240" s="174">
        <v>0.14117647058823529</v>
      </c>
      <c r="I240" s="174">
        <v>0.8799413218085107</v>
      </c>
      <c r="J240" s="174">
        <v>0.34387058823529409</v>
      </c>
      <c r="K240" s="174">
        <v>0</v>
      </c>
      <c r="L240" s="174">
        <v>0</v>
      </c>
      <c r="M240" s="274">
        <v>0.22013552336552333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0.95407010472271359</v>
      </c>
      <c r="F241" s="175">
        <v>0.9896731808956658</v>
      </c>
      <c r="G241" s="175"/>
      <c r="H241" s="175">
        <v>3.7795275590551181E-2</v>
      </c>
      <c r="I241" s="175">
        <v>0.55483656366661216</v>
      </c>
      <c r="J241" s="175">
        <v>0.38790975447909753</v>
      </c>
      <c r="K241" s="175">
        <v>0</v>
      </c>
      <c r="L241" s="175">
        <v>0</v>
      </c>
      <c r="M241" s="275">
        <v>0.23339064162219458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7">
        <v>735492000</v>
      </c>
      <c r="F242" s="1076">
        <v>694716000</v>
      </c>
      <c r="G242" s="1082"/>
      <c r="H242" s="1076">
        <v>94000</v>
      </c>
      <c r="I242" s="1076">
        <v>39212000</v>
      </c>
      <c r="J242" s="1076">
        <v>1470000</v>
      </c>
      <c r="K242" s="1076">
        <v>0</v>
      </c>
      <c r="L242" s="1076">
        <v>0</v>
      </c>
      <c r="M242" s="1084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7">
        <v>772394265.21000004</v>
      </c>
      <c r="F243" s="1076">
        <v>734725000</v>
      </c>
      <c r="G243" s="1076"/>
      <c r="H243" s="1076">
        <v>174000</v>
      </c>
      <c r="I243" s="1076">
        <v>36450065.209999993</v>
      </c>
      <c r="J243" s="1076">
        <v>1045200</v>
      </c>
      <c r="K243" s="1076">
        <v>0</v>
      </c>
      <c r="L243" s="1076">
        <v>0</v>
      </c>
      <c r="M243" s="1084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7">
        <v>735259002.39999998</v>
      </c>
      <c r="F244" s="1076">
        <v>705071726.86000001</v>
      </c>
      <c r="G244" s="1076"/>
      <c r="H244" s="1076">
        <v>152412.71</v>
      </c>
      <c r="I244" s="1076">
        <v>29842663.030000001</v>
      </c>
      <c r="J244" s="1076">
        <v>192199.8</v>
      </c>
      <c r="K244" s="1076">
        <v>0</v>
      </c>
      <c r="L244" s="1076">
        <v>0</v>
      </c>
      <c r="M244" s="1084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0.99968320851892334</v>
      </c>
      <c r="F245" s="174">
        <v>1.0149064176728333</v>
      </c>
      <c r="G245" s="174"/>
      <c r="H245" s="174">
        <v>1.6214118085106382</v>
      </c>
      <c r="I245" s="174">
        <v>0.7610594468530042</v>
      </c>
      <c r="J245" s="706">
        <v>0.13074816326530611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0.95192188176086001</v>
      </c>
      <c r="F246" s="175">
        <v>0.95964031012964035</v>
      </c>
      <c r="G246" s="175"/>
      <c r="H246" s="175">
        <v>0.87593511494252874</v>
      </c>
      <c r="I246" s="175">
        <v>0.81872728781326665</v>
      </c>
      <c r="J246" s="175">
        <v>0.18388805970149252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7">
        <v>37236000</v>
      </c>
      <c r="F247" s="1076">
        <v>0</v>
      </c>
      <c r="G247" s="1082"/>
      <c r="H247" s="1076">
        <v>14000</v>
      </c>
      <c r="I247" s="1076">
        <v>31039000</v>
      </c>
      <c r="J247" s="1076">
        <v>350000</v>
      </c>
      <c r="K247" s="1076">
        <v>0</v>
      </c>
      <c r="L247" s="1076">
        <v>0</v>
      </c>
      <c r="M247" s="1084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7">
        <v>37412000</v>
      </c>
      <c r="F248" s="1076">
        <v>0</v>
      </c>
      <c r="G248" s="1076"/>
      <c r="H248" s="1076">
        <v>14000</v>
      </c>
      <c r="I248" s="1076">
        <v>31060240</v>
      </c>
      <c r="J248" s="1076">
        <v>504760</v>
      </c>
      <c r="K248" s="1076">
        <v>0</v>
      </c>
      <c r="L248" s="1076">
        <v>0</v>
      </c>
      <c r="M248" s="1084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7">
        <v>28413826.059999999</v>
      </c>
      <c r="F249" s="1076">
        <v>0</v>
      </c>
      <c r="G249" s="1076"/>
      <c r="H249" s="1076">
        <v>7243.09</v>
      </c>
      <c r="I249" s="1076">
        <v>24412981.98</v>
      </c>
      <c r="J249" s="1076">
        <v>354329.79</v>
      </c>
      <c r="K249" s="1076">
        <v>0</v>
      </c>
      <c r="L249" s="1076">
        <v>0</v>
      </c>
      <c r="M249" s="1084">
        <v>3639271.1999999997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0.76307406971747771</v>
      </c>
      <c r="F250" s="174">
        <v>0</v>
      </c>
      <c r="G250" s="174"/>
      <c r="H250" s="174">
        <v>0.51736357142857148</v>
      </c>
      <c r="I250" s="174">
        <v>0.78652604723090302</v>
      </c>
      <c r="J250" s="174">
        <v>1.0123708285714286</v>
      </c>
      <c r="K250" s="174">
        <v>0</v>
      </c>
      <c r="L250" s="174">
        <v>0</v>
      </c>
      <c r="M250" s="274">
        <v>0.6239107148979941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0.75948428472147966</v>
      </c>
      <c r="F251" s="175">
        <v>0</v>
      </c>
      <c r="G251" s="175"/>
      <c r="H251" s="175">
        <v>0.51736357142857148</v>
      </c>
      <c r="I251" s="175">
        <v>0.78598819519746144</v>
      </c>
      <c r="J251" s="175">
        <v>0.70197676123306119</v>
      </c>
      <c r="K251" s="175">
        <v>0</v>
      </c>
      <c r="L251" s="175">
        <v>0</v>
      </c>
      <c r="M251" s="275">
        <v>0.6239107148979941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7">
        <v>52988000</v>
      </c>
      <c r="F252" s="1076">
        <v>0</v>
      </c>
      <c r="G252" s="1082"/>
      <c r="H252" s="1076">
        <v>10000</v>
      </c>
      <c r="I252" s="1076">
        <v>52378000</v>
      </c>
      <c r="J252" s="1076">
        <v>600000</v>
      </c>
      <c r="K252" s="1076">
        <v>0</v>
      </c>
      <c r="L252" s="1076">
        <v>0</v>
      </c>
      <c r="M252" s="1084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7">
        <v>56292146</v>
      </c>
      <c r="F253" s="1076">
        <v>0</v>
      </c>
      <c r="G253" s="1076"/>
      <c r="H253" s="1076">
        <v>15000</v>
      </c>
      <c r="I253" s="1076">
        <v>55627146</v>
      </c>
      <c r="J253" s="1076">
        <v>650000</v>
      </c>
      <c r="K253" s="1076">
        <v>0</v>
      </c>
      <c r="L253" s="1076">
        <v>0</v>
      </c>
      <c r="M253" s="1084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7">
        <v>39344501.559999995</v>
      </c>
      <c r="F254" s="1076">
        <v>0</v>
      </c>
      <c r="G254" s="1076"/>
      <c r="H254" s="1076">
        <v>11851.86</v>
      </c>
      <c r="I254" s="1076">
        <v>39332649.699999996</v>
      </c>
      <c r="J254" s="1076">
        <v>0</v>
      </c>
      <c r="K254" s="1076">
        <v>0</v>
      </c>
      <c r="L254" s="1076">
        <v>0</v>
      </c>
      <c r="M254" s="1084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0.74251720314033354</v>
      </c>
      <c r="F255" s="174">
        <v>0</v>
      </c>
      <c r="G255" s="174"/>
      <c r="H255" s="174">
        <v>1.1851860000000001</v>
      </c>
      <c r="I255" s="174">
        <v>0.75093836534422842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0.69893412057873927</v>
      </c>
      <c r="F256" s="175">
        <v>0</v>
      </c>
      <c r="G256" s="175"/>
      <c r="H256" s="175">
        <v>0.79012400000000005</v>
      </c>
      <c r="I256" s="175">
        <v>0.70707653597759623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747</v>
      </c>
      <c r="B257" s="52" t="s">
        <v>47</v>
      </c>
      <c r="C257" s="53" t="s">
        <v>749</v>
      </c>
      <c r="D257" s="62" t="s">
        <v>41</v>
      </c>
      <c r="E257" s="677">
        <v>0</v>
      </c>
      <c r="F257" s="1076">
        <v>0</v>
      </c>
      <c r="G257" s="1082"/>
      <c r="H257" s="1076">
        <v>0</v>
      </c>
      <c r="I257" s="1076">
        <v>0</v>
      </c>
      <c r="J257" s="1076">
        <v>0</v>
      </c>
      <c r="K257" s="1076">
        <v>0</v>
      </c>
      <c r="L257" s="1076">
        <v>0</v>
      </c>
      <c r="M257" s="1084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7">
        <v>280526984.38999999</v>
      </c>
      <c r="F258" s="1076">
        <v>0</v>
      </c>
      <c r="G258" s="1076"/>
      <c r="H258" s="1076">
        <v>205611.09</v>
      </c>
      <c r="I258" s="1076">
        <v>223723038.23999998</v>
      </c>
      <c r="J258" s="1076">
        <v>8323388.2999999998</v>
      </c>
      <c r="K258" s="1076">
        <v>0</v>
      </c>
      <c r="L258" s="1076">
        <v>0</v>
      </c>
      <c r="M258" s="1084">
        <v>48274946.75999999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7">
        <v>189424471.23000005</v>
      </c>
      <c r="F259" s="1076">
        <v>0</v>
      </c>
      <c r="G259" s="1076"/>
      <c r="H259" s="1076">
        <v>106896.65</v>
      </c>
      <c r="I259" s="1076">
        <v>153189898.57000005</v>
      </c>
      <c r="J259" s="1076">
        <v>687121.40999999992</v>
      </c>
      <c r="K259" s="1076">
        <v>0</v>
      </c>
      <c r="L259" s="1076">
        <v>0</v>
      </c>
      <c r="M259" s="1084">
        <v>35440554.599999994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</v>
      </c>
      <c r="F260" s="174">
        <v>0</v>
      </c>
      <c r="G260" s="174"/>
      <c r="H260" s="174">
        <v>0</v>
      </c>
      <c r="I260" s="174">
        <v>0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0.67524509858436454</v>
      </c>
      <c r="F261" s="175">
        <v>0</v>
      </c>
      <c r="G261" s="175"/>
      <c r="H261" s="175">
        <v>0.51989729736854173</v>
      </c>
      <c r="I261" s="175">
        <v>0.68473010099954412</v>
      </c>
      <c r="J261" s="175">
        <v>8.2553088385892065E-2</v>
      </c>
      <c r="K261" s="175">
        <v>0</v>
      </c>
      <c r="L261" s="175">
        <v>0</v>
      </c>
      <c r="M261" s="275">
        <v>0.73413969312474914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7">
        <v>16864000</v>
      </c>
      <c r="F262" s="1076">
        <v>0</v>
      </c>
      <c r="G262" s="1082"/>
      <c r="H262" s="1076">
        <v>3893000</v>
      </c>
      <c r="I262" s="1076">
        <v>12461000</v>
      </c>
      <c r="J262" s="1076">
        <v>510000</v>
      </c>
      <c r="K262" s="1076">
        <v>0</v>
      </c>
      <c r="L262" s="1076">
        <v>0</v>
      </c>
      <c r="M262" s="1084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7">
        <v>16864000</v>
      </c>
      <c r="F263" s="1076">
        <v>0</v>
      </c>
      <c r="G263" s="1076"/>
      <c r="H263" s="1076">
        <v>3893000</v>
      </c>
      <c r="I263" s="1076">
        <v>12461000</v>
      </c>
      <c r="J263" s="1076">
        <v>510000</v>
      </c>
      <c r="K263" s="1076">
        <v>0</v>
      </c>
      <c r="L263" s="1076">
        <v>0</v>
      </c>
      <c r="M263" s="1084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7">
        <v>12566112.650000002</v>
      </c>
      <c r="F264" s="1076">
        <v>0</v>
      </c>
      <c r="G264" s="1076"/>
      <c r="H264" s="1076">
        <v>2414043.2200000002</v>
      </c>
      <c r="I264" s="1076">
        <v>9779429.9400000013</v>
      </c>
      <c r="J264" s="1076">
        <v>372639.49</v>
      </c>
      <c r="K264" s="1076">
        <v>0</v>
      </c>
      <c r="L264" s="1076">
        <v>0</v>
      </c>
      <c r="M264" s="1084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0.7451442510673626</v>
      </c>
      <c r="F265" s="174">
        <v>0</v>
      </c>
      <c r="G265" s="174"/>
      <c r="H265" s="174">
        <v>0.62009843822245059</v>
      </c>
      <c r="I265" s="174">
        <v>0.78480298049915753</v>
      </c>
      <c r="J265" s="174">
        <v>0.73066566666666666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0.7451442510673626</v>
      </c>
      <c r="F266" s="175">
        <v>0</v>
      </c>
      <c r="G266" s="175"/>
      <c r="H266" s="175">
        <v>0.62009843822245059</v>
      </c>
      <c r="I266" s="175">
        <v>0.78480298049915753</v>
      </c>
      <c r="J266" s="175">
        <v>0.73066566666666666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7">
        <v>102511000</v>
      </c>
      <c r="F267" s="1076">
        <v>2675000</v>
      </c>
      <c r="G267" s="1082"/>
      <c r="H267" s="1076">
        <v>477000</v>
      </c>
      <c r="I267" s="1076">
        <v>89105000</v>
      </c>
      <c r="J267" s="1076">
        <v>5500000</v>
      </c>
      <c r="K267" s="1076">
        <v>0</v>
      </c>
      <c r="L267" s="1076">
        <v>0</v>
      </c>
      <c r="M267" s="1084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7">
        <v>103193340</v>
      </c>
      <c r="F268" s="1076">
        <v>2675000</v>
      </c>
      <c r="G268" s="1076"/>
      <c r="H268" s="1076">
        <v>628451</v>
      </c>
      <c r="I268" s="1076">
        <v>87104757</v>
      </c>
      <c r="J268" s="1076">
        <v>7480660</v>
      </c>
      <c r="K268" s="1076">
        <v>0</v>
      </c>
      <c r="L268" s="1076">
        <v>0</v>
      </c>
      <c r="M268" s="1084">
        <v>5304472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7">
        <v>65623554.10999997</v>
      </c>
      <c r="F269" s="1076">
        <v>2050000</v>
      </c>
      <c r="G269" s="1076"/>
      <c r="H269" s="1076">
        <v>493429</v>
      </c>
      <c r="I269" s="1076">
        <v>57670246.229999974</v>
      </c>
      <c r="J269" s="1076">
        <v>2293647.83</v>
      </c>
      <c r="K269" s="1076">
        <v>0</v>
      </c>
      <c r="L269" s="1076">
        <v>0</v>
      </c>
      <c r="M269" s="1084">
        <v>3116231.0500000003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0.64016109597994331</v>
      </c>
      <c r="F270" s="174">
        <v>0.76635514018691586</v>
      </c>
      <c r="G270" s="174"/>
      <c r="H270" s="174">
        <v>1.0344423480083857</v>
      </c>
      <c r="I270" s="174">
        <v>0.64721672442623845</v>
      </c>
      <c r="J270" s="174">
        <v>0.41702687818181822</v>
      </c>
      <c r="K270" s="174">
        <v>0</v>
      </c>
      <c r="L270" s="174">
        <v>0</v>
      </c>
      <c r="M270" s="274">
        <v>0.65549664493058479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0.63592819178059334</v>
      </c>
      <c r="F271" s="175">
        <v>0.76635514018691586</v>
      </c>
      <c r="G271" s="175"/>
      <c r="H271" s="175">
        <v>0.78515110963305013</v>
      </c>
      <c r="I271" s="175">
        <v>0.66207918162265211</v>
      </c>
      <c r="J271" s="175">
        <v>0.30661035657281577</v>
      </c>
      <c r="K271" s="175">
        <v>0</v>
      </c>
      <c r="L271" s="175">
        <v>0</v>
      </c>
      <c r="M271" s="275">
        <v>0.58747242892412299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7">
        <v>55015000</v>
      </c>
      <c r="F272" s="1076">
        <v>2900000</v>
      </c>
      <c r="G272" s="1082"/>
      <c r="H272" s="1076">
        <v>29160000</v>
      </c>
      <c r="I272" s="1076">
        <v>22601000</v>
      </c>
      <c r="J272" s="1076">
        <v>354000</v>
      </c>
      <c r="K272" s="1076">
        <v>0</v>
      </c>
      <c r="L272" s="1076">
        <v>0</v>
      </c>
      <c r="M272" s="1084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7">
        <v>163827456</v>
      </c>
      <c r="F273" s="1076">
        <v>3783150</v>
      </c>
      <c r="G273" s="1076"/>
      <c r="H273" s="1076">
        <v>137429420</v>
      </c>
      <c r="I273" s="1076">
        <v>22260886</v>
      </c>
      <c r="J273" s="1076">
        <v>354000</v>
      </c>
      <c r="K273" s="1076">
        <v>0</v>
      </c>
      <c r="L273" s="1076">
        <v>0</v>
      </c>
      <c r="M273" s="1084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7">
        <v>135953100.30000001</v>
      </c>
      <c r="F274" s="1076">
        <v>3520219.67</v>
      </c>
      <c r="G274" s="1076"/>
      <c r="H274" s="1076">
        <v>115749616.03</v>
      </c>
      <c r="I274" s="1076">
        <v>16331615.699999996</v>
      </c>
      <c r="J274" s="1076">
        <v>351648.9</v>
      </c>
      <c r="K274" s="1076">
        <v>0</v>
      </c>
      <c r="L274" s="1076">
        <v>0</v>
      </c>
      <c r="M274" s="1084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2.4712005871126057</v>
      </c>
      <c r="F275" s="174">
        <v>1.2138688517241378</v>
      </c>
      <c r="G275" s="174"/>
      <c r="H275" s="174">
        <v>3.9694655703017832</v>
      </c>
      <c r="I275" s="174">
        <v>0.72260588911995027</v>
      </c>
      <c r="J275" s="174">
        <v>0.99335847457627124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0.82985540775289834</v>
      </c>
      <c r="F276" s="175">
        <v>0.9304996286163647</v>
      </c>
      <c r="G276" s="175"/>
      <c r="H276" s="175">
        <v>0.84224772272196158</v>
      </c>
      <c r="I276" s="175">
        <v>0.73364625738616129</v>
      </c>
      <c r="J276" s="175">
        <v>0.99335847457627124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753</v>
      </c>
      <c r="B277" s="52" t="s">
        <v>47</v>
      </c>
      <c r="C277" s="53" t="s">
        <v>754</v>
      </c>
      <c r="D277" s="62" t="s">
        <v>41</v>
      </c>
      <c r="E277" s="677">
        <v>0</v>
      </c>
      <c r="F277" s="1076">
        <v>0</v>
      </c>
      <c r="G277" s="1082"/>
      <c r="H277" s="1076">
        <v>0</v>
      </c>
      <c r="I277" s="1076">
        <v>0</v>
      </c>
      <c r="J277" s="1076">
        <v>0</v>
      </c>
      <c r="K277" s="1076">
        <v>0</v>
      </c>
      <c r="L277" s="1076">
        <v>0</v>
      </c>
      <c r="M277" s="1084">
        <v>0</v>
      </c>
    </row>
    <row r="278" spans="1:13" ht="18.399999999999999" customHeight="1">
      <c r="A278" s="56"/>
      <c r="B278" s="52"/>
      <c r="C278" s="53"/>
      <c r="D278" s="62" t="s">
        <v>42</v>
      </c>
      <c r="E278" s="677">
        <v>29197580.870000001</v>
      </c>
      <c r="F278" s="1076">
        <v>0</v>
      </c>
      <c r="G278" s="1076"/>
      <c r="H278" s="1076">
        <v>35859</v>
      </c>
      <c r="I278" s="1076">
        <v>26564416.870000001</v>
      </c>
      <c r="J278" s="1076">
        <v>860000</v>
      </c>
      <c r="K278" s="1076">
        <v>0</v>
      </c>
      <c r="L278" s="1076">
        <v>0</v>
      </c>
      <c r="M278" s="1084">
        <v>1737305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7">
        <v>10805924.770000001</v>
      </c>
      <c r="F279" s="1076">
        <v>0</v>
      </c>
      <c r="G279" s="1076"/>
      <c r="H279" s="1076">
        <v>7430</v>
      </c>
      <c r="I279" s="1076">
        <v>10038585.130000001</v>
      </c>
      <c r="J279" s="1076">
        <v>0</v>
      </c>
      <c r="K279" s="1076">
        <v>0</v>
      </c>
      <c r="L279" s="1076">
        <v>0</v>
      </c>
      <c r="M279" s="1084">
        <v>759909.6399999999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</v>
      </c>
      <c r="F280" s="174">
        <v>0</v>
      </c>
      <c r="G280" s="174"/>
      <c r="H280" s="174">
        <v>0</v>
      </c>
      <c r="I280" s="174">
        <v>0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0.37009657814161234</v>
      </c>
      <c r="F281" s="175">
        <v>0</v>
      </c>
      <c r="G281" s="175"/>
      <c r="H281" s="175">
        <v>0.2072004238824284</v>
      </c>
      <c r="I281" s="175">
        <v>0.37789593421630419</v>
      </c>
      <c r="J281" s="175">
        <v>0</v>
      </c>
      <c r="K281" s="175">
        <v>0</v>
      </c>
      <c r="L281" s="175">
        <v>0</v>
      </c>
      <c r="M281" s="275">
        <v>0.4374071564866272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7">
        <v>212984000</v>
      </c>
      <c r="F282" s="1076">
        <v>0</v>
      </c>
      <c r="G282" s="1082"/>
      <c r="H282" s="1076">
        <v>2673000</v>
      </c>
      <c r="I282" s="1076">
        <v>192384000</v>
      </c>
      <c r="J282" s="1076">
        <v>17927000</v>
      </c>
      <c r="K282" s="1076">
        <v>0</v>
      </c>
      <c r="L282" s="1076">
        <v>0</v>
      </c>
      <c r="M282" s="1084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7">
        <v>219748754</v>
      </c>
      <c r="F283" s="1076">
        <v>0</v>
      </c>
      <c r="G283" s="1076"/>
      <c r="H283" s="1076">
        <v>2858000</v>
      </c>
      <c r="I283" s="1076">
        <v>200824297</v>
      </c>
      <c r="J283" s="1076">
        <v>16066457</v>
      </c>
      <c r="K283" s="1076">
        <v>0</v>
      </c>
      <c r="L283" s="1076">
        <v>0</v>
      </c>
      <c r="M283" s="1084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7">
        <v>155435663.39999998</v>
      </c>
      <c r="F284" s="1076">
        <v>0</v>
      </c>
      <c r="G284" s="1076"/>
      <c r="H284" s="1076">
        <v>2310184.08</v>
      </c>
      <c r="I284" s="1076">
        <v>150074306.49999997</v>
      </c>
      <c r="J284" s="1076">
        <v>3051172.82</v>
      </c>
      <c r="K284" s="1076">
        <v>0</v>
      </c>
      <c r="L284" s="1076">
        <v>0</v>
      </c>
      <c r="M284" s="1084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0.72979971922773534</v>
      </c>
      <c r="F285" s="174">
        <v>0</v>
      </c>
      <c r="G285" s="174"/>
      <c r="H285" s="174">
        <v>0.86426639730639732</v>
      </c>
      <c r="I285" s="174">
        <v>0.7800768593022287</v>
      </c>
      <c r="J285" s="174">
        <v>0.17019985608300328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0.70733353691734691</v>
      </c>
      <c r="F286" s="175">
        <v>0</v>
      </c>
      <c r="G286" s="175"/>
      <c r="H286" s="175">
        <v>0.80832193142057385</v>
      </c>
      <c r="I286" s="175">
        <v>0.74729158145640107</v>
      </c>
      <c r="J286" s="175">
        <v>0.18990950027127945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7">
        <v>643806000</v>
      </c>
      <c r="F287" s="1076">
        <v>0</v>
      </c>
      <c r="G287" s="1082"/>
      <c r="H287" s="1076">
        <v>16636000</v>
      </c>
      <c r="I287" s="1076">
        <v>611257000</v>
      </c>
      <c r="J287" s="1076">
        <v>14659000</v>
      </c>
      <c r="K287" s="1076">
        <v>0</v>
      </c>
      <c r="L287" s="1076">
        <v>0</v>
      </c>
      <c r="M287" s="1084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7">
        <v>660516078</v>
      </c>
      <c r="F288" s="1076">
        <v>0</v>
      </c>
      <c r="G288" s="1076"/>
      <c r="H288" s="1076">
        <v>16829608</v>
      </c>
      <c r="I288" s="1076">
        <v>617725092</v>
      </c>
      <c r="J288" s="1076">
        <v>18119300</v>
      </c>
      <c r="K288" s="1076">
        <v>0</v>
      </c>
      <c r="L288" s="1076">
        <v>0</v>
      </c>
      <c r="M288" s="1084">
        <v>7842078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7">
        <v>533538902.20000023</v>
      </c>
      <c r="F289" s="1076">
        <v>0</v>
      </c>
      <c r="G289" s="1076"/>
      <c r="H289" s="1076">
        <v>14512698.720000001</v>
      </c>
      <c r="I289" s="1076">
        <v>505364029.72000021</v>
      </c>
      <c r="J289" s="1076">
        <v>8908463.5</v>
      </c>
      <c r="K289" s="1076">
        <v>0</v>
      </c>
      <c r="L289" s="1076">
        <v>0</v>
      </c>
      <c r="M289" s="1084">
        <v>4753710.2599999988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0.82872620354578896</v>
      </c>
      <c r="F290" s="174">
        <v>0</v>
      </c>
      <c r="G290" s="174"/>
      <c r="H290" s="174">
        <v>0.87236707862466945</v>
      </c>
      <c r="I290" s="174">
        <v>0.82676195073430681</v>
      </c>
      <c r="J290" s="174">
        <v>0.60771290674670853</v>
      </c>
      <c r="K290" s="174">
        <v>0</v>
      </c>
      <c r="L290" s="174">
        <v>0</v>
      </c>
      <c r="M290" s="274">
        <v>3.7908375279106847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0.80776065862850988</v>
      </c>
      <c r="F291" s="175">
        <v>0</v>
      </c>
      <c r="G291" s="175"/>
      <c r="H291" s="175">
        <v>0.86233135792586502</v>
      </c>
      <c r="I291" s="175">
        <v>0.81810507014340317</v>
      </c>
      <c r="J291" s="175">
        <v>0.491656051834232</v>
      </c>
      <c r="K291" s="175">
        <v>0</v>
      </c>
      <c r="L291" s="175">
        <v>0</v>
      </c>
      <c r="M291" s="275">
        <v>0.60617992577987601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7">
        <v>659808000</v>
      </c>
      <c r="F292" s="1076">
        <v>70509000</v>
      </c>
      <c r="G292" s="1082"/>
      <c r="H292" s="1076">
        <v>1344000</v>
      </c>
      <c r="I292" s="1076">
        <v>546438000</v>
      </c>
      <c r="J292" s="1076">
        <v>8018000</v>
      </c>
      <c r="K292" s="1076">
        <v>0</v>
      </c>
      <c r="L292" s="1076">
        <v>0</v>
      </c>
      <c r="M292" s="1084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7">
        <v>664512194</v>
      </c>
      <c r="F293" s="1076">
        <v>70509000</v>
      </c>
      <c r="G293" s="1076"/>
      <c r="H293" s="1076">
        <v>1361539</v>
      </c>
      <c r="I293" s="1076">
        <v>544468167</v>
      </c>
      <c r="J293" s="1076">
        <v>9379545</v>
      </c>
      <c r="K293" s="1076">
        <v>0</v>
      </c>
      <c r="L293" s="1076">
        <v>0</v>
      </c>
      <c r="M293" s="1084">
        <v>38793943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7">
        <v>450145587.55000001</v>
      </c>
      <c r="F294" s="1076">
        <v>69807472.799999997</v>
      </c>
      <c r="G294" s="1076"/>
      <c r="H294" s="1076">
        <v>941930.95000000019</v>
      </c>
      <c r="I294" s="1076">
        <v>367459219.68000001</v>
      </c>
      <c r="J294" s="1076">
        <v>1166171</v>
      </c>
      <c r="K294" s="1076">
        <v>0</v>
      </c>
      <c r="L294" s="1076">
        <v>0</v>
      </c>
      <c r="M294" s="1084">
        <v>10770793.120000001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0.68223723802985115</v>
      </c>
      <c r="F295" s="174">
        <v>0.99005052971961027</v>
      </c>
      <c r="G295" s="174"/>
      <c r="H295" s="174">
        <v>0.70084148065476204</v>
      </c>
      <c r="I295" s="174">
        <v>0.67246278567742357</v>
      </c>
      <c r="J295" s="174">
        <v>0.14544412571713644</v>
      </c>
      <c r="K295" s="174">
        <v>0</v>
      </c>
      <c r="L295" s="174">
        <v>0</v>
      </c>
      <c r="M295" s="274">
        <v>0.32152581032269623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6">
        <v>0.67740756545093594</v>
      </c>
      <c r="F296" s="175">
        <v>0.99005052971961027</v>
      </c>
      <c r="G296" s="175"/>
      <c r="H296" s="175">
        <v>0.6918134184918685</v>
      </c>
      <c r="I296" s="175">
        <v>0.67489569078884282</v>
      </c>
      <c r="J296" s="175">
        <v>0.12433129752029549</v>
      </c>
      <c r="K296" s="175">
        <v>0</v>
      </c>
      <c r="L296" s="175">
        <v>0</v>
      </c>
      <c r="M296" s="275">
        <v>0.27764110289072708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8">
        <v>271787000</v>
      </c>
      <c r="F297" s="1076">
        <v>0</v>
      </c>
      <c r="G297" s="1082"/>
      <c r="H297" s="1076">
        <v>3943000</v>
      </c>
      <c r="I297" s="1076">
        <v>240111000</v>
      </c>
      <c r="J297" s="1076">
        <v>27733000</v>
      </c>
      <c r="K297" s="1076">
        <v>0</v>
      </c>
      <c r="L297" s="1076">
        <v>0</v>
      </c>
      <c r="M297" s="1084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7">
        <v>271787000</v>
      </c>
      <c r="F298" s="1076">
        <v>0</v>
      </c>
      <c r="G298" s="1076"/>
      <c r="H298" s="1076">
        <v>3943000</v>
      </c>
      <c r="I298" s="1076">
        <v>240110999.99999997</v>
      </c>
      <c r="J298" s="1076">
        <v>27733000</v>
      </c>
      <c r="K298" s="1076">
        <v>0</v>
      </c>
      <c r="L298" s="1076">
        <v>0</v>
      </c>
      <c r="M298" s="1084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7">
        <v>209439766.69000006</v>
      </c>
      <c r="F299" s="1076">
        <v>0</v>
      </c>
      <c r="G299" s="1076"/>
      <c r="H299" s="1076">
        <v>3278431.8600000003</v>
      </c>
      <c r="I299" s="1076">
        <v>200171555.49000004</v>
      </c>
      <c r="J299" s="1076">
        <v>5989779.3399999999</v>
      </c>
      <c r="K299" s="1076">
        <v>0</v>
      </c>
      <c r="L299" s="1076">
        <v>0</v>
      </c>
      <c r="M299" s="1084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0.77060259206658177</v>
      </c>
      <c r="F300" s="174">
        <v>0</v>
      </c>
      <c r="G300" s="174"/>
      <c r="H300" s="174">
        <v>0.83145621607912767</v>
      </c>
      <c r="I300" s="174">
        <v>0.83366257893224405</v>
      </c>
      <c r="J300" s="174">
        <v>0.21598021634875419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0.77060259206658177</v>
      </c>
      <c r="F301" s="175">
        <v>0</v>
      </c>
      <c r="G301" s="175"/>
      <c r="H301" s="175">
        <v>0.83145621607912767</v>
      </c>
      <c r="I301" s="175">
        <v>0.83366257893224416</v>
      </c>
      <c r="J301" s="175">
        <v>0.21598021634875419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7">
        <v>66233000</v>
      </c>
      <c r="F302" s="1076">
        <v>0</v>
      </c>
      <c r="G302" s="1082"/>
      <c r="H302" s="1076">
        <v>45000</v>
      </c>
      <c r="I302" s="1076">
        <v>64519000</v>
      </c>
      <c r="J302" s="1076">
        <v>1632000</v>
      </c>
      <c r="K302" s="1076">
        <v>0</v>
      </c>
      <c r="L302" s="1076">
        <v>0</v>
      </c>
      <c r="M302" s="1084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7">
        <v>66766776.299999997</v>
      </c>
      <c r="F303" s="1076">
        <v>0</v>
      </c>
      <c r="G303" s="1076"/>
      <c r="H303" s="1076">
        <v>272000</v>
      </c>
      <c r="I303" s="1076">
        <v>65022776.299999997</v>
      </c>
      <c r="J303" s="1076">
        <v>1435000</v>
      </c>
      <c r="K303" s="1076">
        <v>0</v>
      </c>
      <c r="L303" s="1076">
        <v>0</v>
      </c>
      <c r="M303" s="1084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7">
        <v>54021230.989999995</v>
      </c>
      <c r="F304" s="1076">
        <v>0</v>
      </c>
      <c r="G304" s="1076"/>
      <c r="H304" s="1076">
        <v>244445.58000000002</v>
      </c>
      <c r="I304" s="1076">
        <v>53375005.039999999</v>
      </c>
      <c r="J304" s="1076">
        <v>372697.5</v>
      </c>
      <c r="K304" s="1076">
        <v>0</v>
      </c>
      <c r="L304" s="1076">
        <v>0</v>
      </c>
      <c r="M304" s="1084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0.81562409961801507</v>
      </c>
      <c r="F305" s="174">
        <v>0</v>
      </c>
      <c r="G305" s="174"/>
      <c r="H305" s="174">
        <v>5.432124</v>
      </c>
      <c r="I305" s="174">
        <v>0.82727576434848649</v>
      </c>
      <c r="J305" s="174">
        <v>0.22836856617647058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0.80910347906073754</v>
      </c>
      <c r="F306" s="175">
        <v>0</v>
      </c>
      <c r="G306" s="175"/>
      <c r="H306" s="175">
        <v>0.89869698529411768</v>
      </c>
      <c r="I306" s="175">
        <v>0.82086628835625408</v>
      </c>
      <c r="J306" s="175">
        <v>0.25971951219512196</v>
      </c>
      <c r="K306" s="175">
        <v>0</v>
      </c>
      <c r="L306" s="175">
        <v>0</v>
      </c>
      <c r="M306" s="275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7">
        <v>61064000</v>
      </c>
      <c r="F307" s="1076">
        <v>0</v>
      </c>
      <c r="G307" s="1082"/>
      <c r="H307" s="1076">
        <v>52000</v>
      </c>
      <c r="I307" s="1076">
        <v>59518000</v>
      </c>
      <c r="J307" s="1076">
        <v>1300000</v>
      </c>
      <c r="K307" s="1076">
        <v>0</v>
      </c>
      <c r="L307" s="1076">
        <v>0</v>
      </c>
      <c r="M307" s="1084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7">
        <v>67716711.640000001</v>
      </c>
      <c r="F308" s="1076">
        <v>0</v>
      </c>
      <c r="G308" s="1076"/>
      <c r="H308" s="1076">
        <v>52000</v>
      </c>
      <c r="I308" s="1076">
        <v>65157507.640000001</v>
      </c>
      <c r="J308" s="1076">
        <v>1300000</v>
      </c>
      <c r="K308" s="1076">
        <v>0</v>
      </c>
      <c r="L308" s="1076">
        <v>0</v>
      </c>
      <c r="M308" s="1084">
        <v>1207204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7">
        <v>50158903.919999987</v>
      </c>
      <c r="F309" s="1076">
        <v>0</v>
      </c>
      <c r="G309" s="1076"/>
      <c r="H309" s="1076">
        <v>34719.910000000003</v>
      </c>
      <c r="I309" s="1076">
        <v>48757010.639999993</v>
      </c>
      <c r="J309" s="1076">
        <v>172370</v>
      </c>
      <c r="K309" s="1076">
        <v>0</v>
      </c>
      <c r="L309" s="1076">
        <v>0</v>
      </c>
      <c r="M309" s="1084">
        <v>1194803.3699999999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0.82141530066815127</v>
      </c>
      <c r="F310" s="174">
        <v>0</v>
      </c>
      <c r="G310" s="174"/>
      <c r="H310" s="174">
        <v>0.66769057692307698</v>
      </c>
      <c r="I310" s="174">
        <v>0.81919773245068706</v>
      </c>
      <c r="J310" s="174">
        <v>0.1325923076923077</v>
      </c>
      <c r="K310" s="174">
        <v>0</v>
      </c>
      <c r="L310" s="174">
        <v>0</v>
      </c>
      <c r="M310" s="274">
        <v>6.1587802577319577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0.74071676998519986</v>
      </c>
      <c r="F311" s="175">
        <v>0</v>
      </c>
      <c r="G311" s="175"/>
      <c r="H311" s="175">
        <v>0.66769057692307698</v>
      </c>
      <c r="I311" s="175">
        <v>0.74829459268740062</v>
      </c>
      <c r="J311" s="175">
        <v>0.1325923076923077</v>
      </c>
      <c r="K311" s="175">
        <v>0</v>
      </c>
      <c r="L311" s="175">
        <v>0</v>
      </c>
      <c r="M311" s="275">
        <v>0.98972780905298519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7">
        <v>117271000</v>
      </c>
      <c r="F312" s="1076">
        <v>5000000</v>
      </c>
      <c r="G312" s="1082"/>
      <c r="H312" s="1076">
        <v>268000</v>
      </c>
      <c r="I312" s="1076">
        <v>22772000</v>
      </c>
      <c r="J312" s="1076">
        <v>117000</v>
      </c>
      <c r="K312" s="1076">
        <v>0</v>
      </c>
      <c r="L312" s="1076">
        <v>0</v>
      </c>
      <c r="M312" s="1084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7">
        <v>183659685</v>
      </c>
      <c r="F313" s="1076">
        <v>5000000</v>
      </c>
      <c r="G313" s="1076"/>
      <c r="H313" s="1076">
        <v>276809</v>
      </c>
      <c r="I313" s="1076">
        <v>22720100</v>
      </c>
      <c r="J313" s="1076">
        <v>158091</v>
      </c>
      <c r="K313" s="1076">
        <v>0</v>
      </c>
      <c r="L313" s="1076">
        <v>0</v>
      </c>
      <c r="M313" s="1084">
        <v>155504685</v>
      </c>
    </row>
    <row r="314" spans="1:13" ht="18.399999999999999" customHeight="1">
      <c r="A314" s="56"/>
      <c r="B314" s="52"/>
      <c r="C314" s="53"/>
      <c r="D314" s="62" t="s">
        <v>43</v>
      </c>
      <c r="E314" s="677">
        <v>126663295.04000002</v>
      </c>
      <c r="F314" s="1076">
        <v>5000000</v>
      </c>
      <c r="G314" s="1076"/>
      <c r="H314" s="1076">
        <v>225498.09000000003</v>
      </c>
      <c r="I314" s="1076">
        <v>14144241.780000001</v>
      </c>
      <c r="J314" s="1076">
        <v>41090.35</v>
      </c>
      <c r="K314" s="1076">
        <v>0</v>
      </c>
      <c r="L314" s="1076">
        <v>0</v>
      </c>
      <c r="M314" s="1084">
        <v>107252464.82000002</v>
      </c>
    </row>
    <row r="315" spans="1:13" ht="18.399999999999999" customHeight="1">
      <c r="A315" s="56"/>
      <c r="B315" s="52"/>
      <c r="C315" s="53"/>
      <c r="D315" s="62" t="s">
        <v>44</v>
      </c>
      <c r="E315" s="174">
        <v>1.0800905171781601</v>
      </c>
      <c r="F315" s="174">
        <v>1</v>
      </c>
      <c r="G315" s="174"/>
      <c r="H315" s="174">
        <v>0.84141078358208965</v>
      </c>
      <c r="I315" s="174">
        <v>0.62112426576497459</v>
      </c>
      <c r="J315" s="174">
        <v>0.35119957264957263</v>
      </c>
      <c r="K315" s="174">
        <v>0</v>
      </c>
      <c r="L315" s="174">
        <v>0</v>
      </c>
      <c r="M315" s="274">
        <v>1.2035422584554618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0.6896630310565981</v>
      </c>
      <c r="F316" s="175">
        <v>1</v>
      </c>
      <c r="G316" s="175"/>
      <c r="H316" s="175">
        <v>0.81463424238373761</v>
      </c>
      <c r="I316" s="175">
        <v>0.6225431129264396</v>
      </c>
      <c r="J316" s="175">
        <v>0.25991580798400921</v>
      </c>
      <c r="K316" s="175">
        <v>0</v>
      </c>
      <c r="L316" s="175">
        <v>0</v>
      </c>
      <c r="M316" s="275">
        <v>0.68970568198636606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7">
        <v>24763000</v>
      </c>
      <c r="F317" s="1076">
        <v>11500000</v>
      </c>
      <c r="G317" s="1082"/>
      <c r="H317" s="1076">
        <v>11000</v>
      </c>
      <c r="I317" s="1076">
        <v>13227000</v>
      </c>
      <c r="J317" s="1076">
        <v>25000</v>
      </c>
      <c r="K317" s="1076">
        <v>0</v>
      </c>
      <c r="L317" s="1076">
        <v>0</v>
      </c>
      <c r="M317" s="1084">
        <v>0</v>
      </c>
    </row>
    <row r="318" spans="1:13" ht="18.399999999999999" customHeight="1">
      <c r="A318" s="56"/>
      <c r="B318" s="52"/>
      <c r="C318" s="53"/>
      <c r="D318" s="62" t="s">
        <v>42</v>
      </c>
      <c r="E318" s="677">
        <v>34476242</v>
      </c>
      <c r="F318" s="1076">
        <v>11150000</v>
      </c>
      <c r="G318" s="1076"/>
      <c r="H318" s="1076">
        <v>21818</v>
      </c>
      <c r="I318" s="1076">
        <v>22751361</v>
      </c>
      <c r="J318" s="1076">
        <v>333413</v>
      </c>
      <c r="K318" s="1076">
        <v>0</v>
      </c>
      <c r="L318" s="1076">
        <v>0</v>
      </c>
      <c r="M318" s="1084">
        <v>219650</v>
      </c>
    </row>
    <row r="319" spans="1:13" ht="18.399999999999999" customHeight="1">
      <c r="A319" s="56"/>
      <c r="B319" s="52"/>
      <c r="C319" s="53"/>
      <c r="D319" s="62" t="s">
        <v>43</v>
      </c>
      <c r="E319" s="677">
        <v>19829371.879999999</v>
      </c>
      <c r="F319" s="1076">
        <v>7500000</v>
      </c>
      <c r="G319" s="1076"/>
      <c r="H319" s="1076">
        <v>3917.05</v>
      </c>
      <c r="I319" s="1076">
        <v>12015696.130000001</v>
      </c>
      <c r="J319" s="1076">
        <v>308403.21999999997</v>
      </c>
      <c r="K319" s="1076">
        <v>0</v>
      </c>
      <c r="L319" s="1076">
        <v>0</v>
      </c>
      <c r="M319" s="1084">
        <v>1355.48</v>
      </c>
    </row>
    <row r="320" spans="1:13" ht="18.399999999999999" customHeight="1">
      <c r="A320" s="56"/>
      <c r="B320" s="52"/>
      <c r="C320" s="53"/>
      <c r="D320" s="62" t="s">
        <v>44</v>
      </c>
      <c r="E320" s="174">
        <v>0.8007661381900415</v>
      </c>
      <c r="F320" s="174">
        <v>0.65217391304347827</v>
      </c>
      <c r="G320" s="174"/>
      <c r="H320" s="174">
        <v>0.35609545454545455</v>
      </c>
      <c r="I320" s="174">
        <v>0.90842187419671894</v>
      </c>
      <c r="J320" s="174" t="s">
        <v>787</v>
      </c>
      <c r="K320" s="174">
        <v>0</v>
      </c>
      <c r="L320" s="174">
        <v>0</v>
      </c>
      <c r="M320" s="274">
        <v>0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0.57516047949773641</v>
      </c>
      <c r="F321" s="175">
        <v>0.67264573991031396</v>
      </c>
      <c r="G321" s="175"/>
      <c r="H321" s="175">
        <v>0.17953295444128703</v>
      </c>
      <c r="I321" s="175">
        <v>0.52813087225858713</v>
      </c>
      <c r="J321" s="175">
        <v>0.92498858772753301</v>
      </c>
      <c r="K321" s="175">
        <v>0</v>
      </c>
      <c r="L321" s="175">
        <v>0</v>
      </c>
      <c r="M321" s="275">
        <v>6.1710903710448439E-3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7">
        <v>170620000</v>
      </c>
      <c r="F322" s="1076">
        <v>0</v>
      </c>
      <c r="G322" s="1082"/>
      <c r="H322" s="1076">
        <v>421000</v>
      </c>
      <c r="I322" s="1076">
        <v>156972000</v>
      </c>
      <c r="J322" s="1076">
        <v>12500000</v>
      </c>
      <c r="K322" s="1076">
        <v>0</v>
      </c>
      <c r="L322" s="1076">
        <v>0</v>
      </c>
      <c r="M322" s="1084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7">
        <v>171070021</v>
      </c>
      <c r="F323" s="1076">
        <v>0</v>
      </c>
      <c r="G323" s="1076"/>
      <c r="H323" s="1076">
        <v>499500</v>
      </c>
      <c r="I323" s="1076">
        <v>156934908</v>
      </c>
      <c r="J323" s="1076">
        <v>12500000</v>
      </c>
      <c r="K323" s="1076">
        <v>0</v>
      </c>
      <c r="L323" s="1076">
        <v>0</v>
      </c>
      <c r="M323" s="1084">
        <v>1135613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7">
        <v>121276004.07000001</v>
      </c>
      <c r="F324" s="1076">
        <v>0</v>
      </c>
      <c r="G324" s="1076"/>
      <c r="H324" s="1076">
        <v>327534.57999999996</v>
      </c>
      <c r="I324" s="1076">
        <v>118751484.07000001</v>
      </c>
      <c r="J324" s="1076">
        <v>1685813.92</v>
      </c>
      <c r="K324" s="1076">
        <v>0</v>
      </c>
      <c r="L324" s="1076">
        <v>0</v>
      </c>
      <c r="M324" s="1084">
        <v>511171.5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0.71079594461376161</v>
      </c>
      <c r="F325" s="174">
        <v>0</v>
      </c>
      <c r="G325" s="174"/>
      <c r="H325" s="174">
        <v>0.77799187648456047</v>
      </c>
      <c r="I325" s="174">
        <v>0.75651379908518723</v>
      </c>
      <c r="J325" s="174">
        <v>0.1348651136</v>
      </c>
      <c r="K325" s="174">
        <v>0</v>
      </c>
      <c r="L325" s="174">
        <v>0</v>
      </c>
      <c r="M325" s="274">
        <v>0.70312448418156814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6">
        <v>0.70892610733940353</v>
      </c>
      <c r="F326" s="175">
        <v>0</v>
      </c>
      <c r="G326" s="175"/>
      <c r="H326" s="175">
        <v>0.65572488488488478</v>
      </c>
      <c r="I326" s="175">
        <v>0.75669260321610543</v>
      </c>
      <c r="J326" s="175">
        <v>0.1348651136</v>
      </c>
      <c r="K326" s="175">
        <v>0</v>
      </c>
      <c r="L326" s="175">
        <v>0</v>
      </c>
      <c r="M326" s="275">
        <v>0.45012825672125978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8">
        <v>35887000</v>
      </c>
      <c r="F327" s="1076">
        <v>0</v>
      </c>
      <c r="G327" s="1082"/>
      <c r="H327" s="1076">
        <v>55000</v>
      </c>
      <c r="I327" s="1076">
        <v>35332000</v>
      </c>
      <c r="J327" s="1076">
        <v>500000</v>
      </c>
      <c r="K327" s="1076">
        <v>0</v>
      </c>
      <c r="L327" s="1076">
        <v>0</v>
      </c>
      <c r="M327" s="1084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7">
        <v>35887000</v>
      </c>
      <c r="F328" s="1076">
        <v>0</v>
      </c>
      <c r="G328" s="1076"/>
      <c r="H328" s="1076">
        <v>55000</v>
      </c>
      <c r="I328" s="1076">
        <v>35232000</v>
      </c>
      <c r="J328" s="1076">
        <v>600000</v>
      </c>
      <c r="K328" s="1076">
        <v>0</v>
      </c>
      <c r="L328" s="1076">
        <v>0</v>
      </c>
      <c r="M328" s="1084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7">
        <v>26541821.880000003</v>
      </c>
      <c r="F329" s="1076">
        <v>0</v>
      </c>
      <c r="G329" s="1076"/>
      <c r="H329" s="1076">
        <v>13927.55</v>
      </c>
      <c r="I329" s="1076">
        <v>26527894.330000002</v>
      </c>
      <c r="J329" s="1076">
        <v>0</v>
      </c>
      <c r="K329" s="1076">
        <v>0</v>
      </c>
      <c r="L329" s="1076">
        <v>0</v>
      </c>
      <c r="M329" s="1084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0.73959433443865474</v>
      </c>
      <c r="F330" s="174">
        <v>0</v>
      </c>
      <c r="G330" s="174"/>
      <c r="H330" s="174">
        <v>0.2532281818181818</v>
      </c>
      <c r="I330" s="174">
        <v>0.75081779491678935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0.73959433443865474</v>
      </c>
      <c r="F331" s="175">
        <v>0</v>
      </c>
      <c r="G331" s="175"/>
      <c r="H331" s="175">
        <v>0.2532281818181818</v>
      </c>
      <c r="I331" s="175">
        <v>0.75294886268165306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7">
        <v>14765000</v>
      </c>
      <c r="F332" s="1076">
        <v>0</v>
      </c>
      <c r="G332" s="1082"/>
      <c r="H332" s="1076">
        <v>25000</v>
      </c>
      <c r="I332" s="1076">
        <v>14740000</v>
      </c>
      <c r="J332" s="1076">
        <v>0</v>
      </c>
      <c r="K332" s="1076">
        <v>0</v>
      </c>
      <c r="L332" s="1076">
        <v>0</v>
      </c>
      <c r="M332" s="1084">
        <v>0</v>
      </c>
    </row>
    <row r="333" spans="1:13" ht="18.399999999999999" customHeight="1">
      <c r="A333" s="56"/>
      <c r="B333" s="52"/>
      <c r="C333" s="53"/>
      <c r="D333" s="62" t="s">
        <v>42</v>
      </c>
      <c r="E333" s="677">
        <v>14765000</v>
      </c>
      <c r="F333" s="1076">
        <v>0</v>
      </c>
      <c r="G333" s="1076"/>
      <c r="H333" s="1076">
        <v>67000</v>
      </c>
      <c r="I333" s="1076">
        <v>14648000</v>
      </c>
      <c r="J333" s="1076">
        <v>50000</v>
      </c>
      <c r="K333" s="1076">
        <v>0</v>
      </c>
      <c r="L333" s="1076">
        <v>0</v>
      </c>
      <c r="M333" s="1084">
        <v>0</v>
      </c>
    </row>
    <row r="334" spans="1:13" ht="18.399999999999999" customHeight="1">
      <c r="A334" s="56"/>
      <c r="B334" s="52"/>
      <c r="C334" s="53"/>
      <c r="D334" s="62" t="s">
        <v>43</v>
      </c>
      <c r="E334" s="677">
        <v>11354367.99</v>
      </c>
      <c r="F334" s="1076">
        <v>0</v>
      </c>
      <c r="G334" s="1076"/>
      <c r="H334" s="1076">
        <v>58113.64</v>
      </c>
      <c r="I334" s="1076">
        <v>11296254.35</v>
      </c>
      <c r="J334" s="1076">
        <v>0</v>
      </c>
      <c r="K334" s="1076">
        <v>0</v>
      </c>
      <c r="L334" s="1076">
        <v>0</v>
      </c>
      <c r="M334" s="1084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0.76900562072468681</v>
      </c>
      <c r="F335" s="174">
        <v>0</v>
      </c>
      <c r="G335" s="174"/>
      <c r="H335" s="174">
        <v>2.3245456</v>
      </c>
      <c r="I335" s="174">
        <v>0.76636732360922655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0.76900562072468681</v>
      </c>
      <c r="F336" s="175">
        <v>0</v>
      </c>
      <c r="G336" s="175"/>
      <c r="H336" s="175">
        <v>0.86736776119402981</v>
      </c>
      <c r="I336" s="175">
        <v>0.77118066288913156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7">
        <v>90932000</v>
      </c>
      <c r="F337" s="1076">
        <v>88283000</v>
      </c>
      <c r="G337" s="1082"/>
      <c r="H337" s="1076">
        <v>0</v>
      </c>
      <c r="I337" s="1076">
        <v>5000</v>
      </c>
      <c r="J337" s="1076">
        <v>2498000</v>
      </c>
      <c r="K337" s="1076">
        <v>0</v>
      </c>
      <c r="L337" s="1076">
        <v>0</v>
      </c>
      <c r="M337" s="1084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7">
        <v>90932000</v>
      </c>
      <c r="F338" s="1076">
        <v>85989298</v>
      </c>
      <c r="G338" s="1076"/>
      <c r="H338" s="1076">
        <v>0</v>
      </c>
      <c r="I338" s="1076">
        <v>5000</v>
      </c>
      <c r="J338" s="1076">
        <v>4791702</v>
      </c>
      <c r="K338" s="1076">
        <v>0</v>
      </c>
      <c r="L338" s="1076">
        <v>0</v>
      </c>
      <c r="M338" s="1084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7">
        <v>74791506</v>
      </c>
      <c r="F339" s="1076">
        <v>72876000</v>
      </c>
      <c r="G339" s="1076"/>
      <c r="H339" s="1076">
        <v>0</v>
      </c>
      <c r="I339" s="1076">
        <v>0</v>
      </c>
      <c r="J339" s="1076">
        <v>1795506</v>
      </c>
      <c r="K339" s="1076">
        <v>0</v>
      </c>
      <c r="L339" s="1076">
        <v>0</v>
      </c>
      <c r="M339" s="1084">
        <v>120000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0.82249929617736328</v>
      </c>
      <c r="F340" s="174">
        <v>0.82548168956650769</v>
      </c>
      <c r="G340" s="174"/>
      <c r="H340" s="174">
        <v>0</v>
      </c>
      <c r="I340" s="174">
        <v>0</v>
      </c>
      <c r="J340" s="174">
        <v>0.71877742193755001</v>
      </c>
      <c r="K340" s="174">
        <v>0</v>
      </c>
      <c r="L340" s="174">
        <v>0</v>
      </c>
      <c r="M340" s="274">
        <v>0.82191780821917804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0.82249929617736328</v>
      </c>
      <c r="F341" s="175">
        <v>0.84750081341517636</v>
      </c>
      <c r="G341" s="175"/>
      <c r="H341" s="175">
        <v>0</v>
      </c>
      <c r="I341" s="175">
        <v>0</v>
      </c>
      <c r="J341" s="175">
        <v>0.37471153256191642</v>
      </c>
      <c r="K341" s="175">
        <v>0</v>
      </c>
      <c r="L341" s="175">
        <v>0</v>
      </c>
      <c r="M341" s="275">
        <v>0.82191780821917804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7">
        <v>34329000</v>
      </c>
      <c r="F342" s="1076">
        <v>0</v>
      </c>
      <c r="G342" s="1082"/>
      <c r="H342" s="1076">
        <v>182000</v>
      </c>
      <c r="I342" s="1076">
        <v>33720000</v>
      </c>
      <c r="J342" s="1076">
        <v>427000</v>
      </c>
      <c r="K342" s="1076">
        <v>0</v>
      </c>
      <c r="L342" s="1076">
        <v>0</v>
      </c>
      <c r="M342" s="1084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7">
        <v>35241408</v>
      </c>
      <c r="F343" s="1076">
        <v>0</v>
      </c>
      <c r="G343" s="1076"/>
      <c r="H343" s="1076">
        <v>155447</v>
      </c>
      <c r="I343" s="1076">
        <v>34137961</v>
      </c>
      <c r="J343" s="1076">
        <v>948000</v>
      </c>
      <c r="K343" s="1076">
        <v>0</v>
      </c>
      <c r="L343" s="1076">
        <v>0</v>
      </c>
      <c r="M343" s="1084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7">
        <v>28402895.080000002</v>
      </c>
      <c r="F344" s="1076">
        <v>0</v>
      </c>
      <c r="G344" s="1076"/>
      <c r="H344" s="1076">
        <v>137141.67000000001</v>
      </c>
      <c r="I344" s="1076">
        <v>28186910.41</v>
      </c>
      <c r="J344" s="1076">
        <v>78843</v>
      </c>
      <c r="K344" s="1076">
        <v>0</v>
      </c>
      <c r="L344" s="1076">
        <v>0</v>
      </c>
      <c r="M344" s="1084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0.82737321448338141</v>
      </c>
      <c r="F345" s="174">
        <v>0</v>
      </c>
      <c r="G345" s="174"/>
      <c r="H345" s="174">
        <v>0.7535256593406594</v>
      </c>
      <c r="I345" s="174">
        <v>0.83591074762752071</v>
      </c>
      <c r="J345" s="174">
        <v>0.18464402810304451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0.80595233538909683</v>
      </c>
      <c r="F346" s="175">
        <v>0</v>
      </c>
      <c r="G346" s="175"/>
      <c r="H346" s="175">
        <v>0.88224069940236871</v>
      </c>
      <c r="I346" s="175">
        <v>0.82567644886582414</v>
      </c>
      <c r="J346" s="175">
        <v>8.3167721518987339E-2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7">
        <v>25757000</v>
      </c>
      <c r="F347" s="1076">
        <v>0</v>
      </c>
      <c r="G347" s="1082"/>
      <c r="H347" s="1076">
        <v>103000</v>
      </c>
      <c r="I347" s="1076">
        <v>22018000</v>
      </c>
      <c r="J347" s="1076">
        <v>2800000</v>
      </c>
      <c r="K347" s="1076">
        <v>0</v>
      </c>
      <c r="L347" s="1076">
        <v>0</v>
      </c>
      <c r="M347" s="1084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7">
        <v>28272233</v>
      </c>
      <c r="F348" s="1076">
        <v>0</v>
      </c>
      <c r="G348" s="1076"/>
      <c r="H348" s="1076">
        <v>113000</v>
      </c>
      <c r="I348" s="1076">
        <v>21585579</v>
      </c>
      <c r="J348" s="1076">
        <v>5044885</v>
      </c>
      <c r="K348" s="1076">
        <v>0</v>
      </c>
      <c r="L348" s="1076">
        <v>0</v>
      </c>
      <c r="M348" s="1084">
        <v>1528769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7">
        <v>16138317.340000002</v>
      </c>
      <c r="F349" s="1076">
        <v>0</v>
      </c>
      <c r="G349" s="1076"/>
      <c r="H349" s="1076">
        <v>80088</v>
      </c>
      <c r="I349" s="1076">
        <v>15440300.450000001</v>
      </c>
      <c r="J349" s="1076">
        <v>509166</v>
      </c>
      <c r="K349" s="1076">
        <v>0</v>
      </c>
      <c r="L349" s="1076">
        <v>0</v>
      </c>
      <c r="M349" s="1084">
        <v>108762.89000000001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0.62656044337461669</v>
      </c>
      <c r="F350" s="174">
        <v>0</v>
      </c>
      <c r="G350" s="174"/>
      <c r="H350" s="174">
        <v>0.77755339805825241</v>
      </c>
      <c r="I350" s="174">
        <v>0.7012580820237988</v>
      </c>
      <c r="J350" s="174">
        <v>0.18184500000000001</v>
      </c>
      <c r="K350" s="174">
        <v>0</v>
      </c>
      <c r="L350" s="174">
        <v>0</v>
      </c>
      <c r="M350" s="274">
        <v>0.13009915071770337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0.57081863112828768</v>
      </c>
      <c r="F351" s="175">
        <v>0</v>
      </c>
      <c r="G351" s="175"/>
      <c r="H351" s="175">
        <v>0.70874336283185846</v>
      </c>
      <c r="I351" s="175">
        <v>0.71530629083426489</v>
      </c>
      <c r="J351" s="175">
        <v>0.1009271767344548</v>
      </c>
      <c r="K351" s="175">
        <v>0</v>
      </c>
      <c r="L351" s="175">
        <v>0</v>
      </c>
      <c r="M351" s="275">
        <v>7.1144096982604974E-2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7">
        <v>41592000</v>
      </c>
      <c r="F352" s="1076">
        <v>0</v>
      </c>
      <c r="G352" s="1082"/>
      <c r="H352" s="1076">
        <v>60000</v>
      </c>
      <c r="I352" s="1076">
        <v>35334000</v>
      </c>
      <c r="J352" s="1076">
        <v>703000</v>
      </c>
      <c r="K352" s="1076">
        <v>0</v>
      </c>
      <c r="L352" s="1076">
        <v>0</v>
      </c>
      <c r="M352" s="1084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7">
        <v>43989046.539999999</v>
      </c>
      <c r="F353" s="1076">
        <v>0</v>
      </c>
      <c r="G353" s="1076"/>
      <c r="H353" s="1076">
        <v>60000</v>
      </c>
      <c r="I353" s="1076">
        <v>37301584.539999999</v>
      </c>
      <c r="J353" s="1076">
        <v>703000</v>
      </c>
      <c r="K353" s="1076">
        <v>0</v>
      </c>
      <c r="L353" s="1076">
        <v>0</v>
      </c>
      <c r="M353" s="1084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7">
        <v>31902661.419999998</v>
      </c>
      <c r="F354" s="1076">
        <v>0</v>
      </c>
      <c r="G354" s="1076"/>
      <c r="H354" s="1076">
        <v>29695.4</v>
      </c>
      <c r="I354" s="1076">
        <v>28056804.34</v>
      </c>
      <c r="J354" s="1076">
        <v>0</v>
      </c>
      <c r="K354" s="1076">
        <v>0</v>
      </c>
      <c r="L354" s="1076">
        <v>0</v>
      </c>
      <c r="M354" s="1084">
        <v>3816161.6800000006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0.767038406905174</v>
      </c>
      <c r="F355" s="174">
        <v>0</v>
      </c>
      <c r="G355" s="174"/>
      <c r="H355" s="174">
        <v>0.49492333333333338</v>
      </c>
      <c r="I355" s="174">
        <v>0.79404551819776981</v>
      </c>
      <c r="J355" s="174">
        <v>0</v>
      </c>
      <c r="K355" s="174">
        <v>0</v>
      </c>
      <c r="L355" s="174">
        <v>0</v>
      </c>
      <c r="M355" s="274">
        <v>0.69447892265696098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6">
        <v>0.72524102996845718</v>
      </c>
      <c r="F356" s="175">
        <v>0</v>
      </c>
      <c r="G356" s="175"/>
      <c r="H356" s="175">
        <v>0.49492333333333338</v>
      </c>
      <c r="I356" s="175">
        <v>0.75216119331106568</v>
      </c>
      <c r="J356" s="175">
        <v>0</v>
      </c>
      <c r="K356" s="175">
        <v>0</v>
      </c>
      <c r="L356" s="175">
        <v>0</v>
      </c>
      <c r="M356" s="275">
        <v>0.64413640934822447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8">
        <v>17951189000</v>
      </c>
      <c r="F357" s="1076">
        <v>17645343000</v>
      </c>
      <c r="G357" s="1082"/>
      <c r="H357" s="1076">
        <v>295246000</v>
      </c>
      <c r="I357" s="1076">
        <v>10600000</v>
      </c>
      <c r="J357" s="1076">
        <v>0</v>
      </c>
      <c r="K357" s="1076">
        <v>0</v>
      </c>
      <c r="L357" s="1076">
        <v>0</v>
      </c>
      <c r="M357" s="1084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7">
        <v>17951195906.439999</v>
      </c>
      <c r="F358" s="1076">
        <v>17645343000</v>
      </c>
      <c r="G358" s="1076"/>
      <c r="H358" s="1076">
        <v>295252906.44</v>
      </c>
      <c r="I358" s="1076">
        <v>10600000</v>
      </c>
      <c r="J358" s="1076">
        <v>0</v>
      </c>
      <c r="K358" s="1076">
        <v>0</v>
      </c>
      <c r="L358" s="1076">
        <v>0</v>
      </c>
      <c r="M358" s="1084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7">
        <v>15697006906.440001</v>
      </c>
      <c r="F359" s="1076">
        <v>15277624108.59</v>
      </c>
      <c r="G359" s="1076"/>
      <c r="H359" s="1076">
        <v>410765997.85000002</v>
      </c>
      <c r="I359" s="1076">
        <v>8616800</v>
      </c>
      <c r="J359" s="1076">
        <v>0</v>
      </c>
      <c r="K359" s="1076">
        <v>0</v>
      </c>
      <c r="L359" s="1076">
        <v>0</v>
      </c>
      <c r="M359" s="1084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0.87442714276140709</v>
      </c>
      <c r="F360" s="174">
        <v>0.8658162161307944</v>
      </c>
      <c r="G360" s="174"/>
      <c r="H360" s="174">
        <v>1.3912669362159014</v>
      </c>
      <c r="I360" s="174">
        <v>0.81290566037735845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0.87442680633933101</v>
      </c>
      <c r="F361" s="175">
        <v>0.8658162161307944</v>
      </c>
      <c r="G361" s="175"/>
      <c r="H361" s="175">
        <v>1.3912343922462762</v>
      </c>
      <c r="I361" s="175">
        <v>0.81290566037735845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7">
        <v>44856690000</v>
      </c>
      <c r="F362" s="1076">
        <v>38142004000</v>
      </c>
      <c r="G362" s="1082"/>
      <c r="H362" s="1076">
        <v>2888032000</v>
      </c>
      <c r="I362" s="1076">
        <v>3826654000</v>
      </c>
      <c r="J362" s="1076">
        <v>0</v>
      </c>
      <c r="K362" s="1076">
        <v>0</v>
      </c>
      <c r="L362" s="1076">
        <v>0</v>
      </c>
      <c r="M362" s="1084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7">
        <v>44856736616.68</v>
      </c>
      <c r="F363" s="1076">
        <v>38142004000</v>
      </c>
      <c r="G363" s="1076"/>
      <c r="H363" s="1076">
        <v>2888078616.6799998</v>
      </c>
      <c r="I363" s="1076">
        <v>3826654000</v>
      </c>
      <c r="J363" s="1076">
        <v>0</v>
      </c>
      <c r="K363" s="1076">
        <v>0</v>
      </c>
      <c r="L363" s="1076">
        <v>0</v>
      </c>
      <c r="M363" s="1084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7">
        <v>39872046570.959999</v>
      </c>
      <c r="F364" s="1076">
        <v>34169820963.029999</v>
      </c>
      <c r="G364" s="1076"/>
      <c r="H364" s="1076">
        <v>2709116752.3800001</v>
      </c>
      <c r="I364" s="1076">
        <v>2993108855.5499997</v>
      </c>
      <c r="J364" s="1076">
        <v>0</v>
      </c>
      <c r="K364" s="1076">
        <v>0</v>
      </c>
      <c r="L364" s="1076">
        <v>0</v>
      </c>
      <c r="M364" s="1084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0.88887625393135339</v>
      </c>
      <c r="F365" s="174">
        <v>0.89585804046976658</v>
      </c>
      <c r="G365" s="174"/>
      <c r="H365" s="174">
        <v>0.93804942340666586</v>
      </c>
      <c r="I365" s="174">
        <v>0.78217389279250216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0.88887533018025122</v>
      </c>
      <c r="F366" s="175">
        <v>0.89585804046976658</v>
      </c>
      <c r="G366" s="175"/>
      <c r="H366" s="175">
        <v>0.93803428228497254</v>
      </c>
      <c r="I366" s="175">
        <v>0.78217389279250216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7">
        <v>53312000</v>
      </c>
      <c r="F367" s="1076">
        <v>0</v>
      </c>
      <c r="G367" s="1082"/>
      <c r="H367" s="1076">
        <v>55000</v>
      </c>
      <c r="I367" s="1076">
        <v>52772000</v>
      </c>
      <c r="J367" s="1076">
        <v>485000</v>
      </c>
      <c r="K367" s="1076">
        <v>0</v>
      </c>
      <c r="L367" s="1076">
        <v>0</v>
      </c>
      <c r="M367" s="1084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7">
        <v>58598829</v>
      </c>
      <c r="F368" s="1076">
        <v>0</v>
      </c>
      <c r="G368" s="1076"/>
      <c r="H368" s="1076">
        <v>71226.880000000005</v>
      </c>
      <c r="I368" s="1076">
        <v>57964402.119999997</v>
      </c>
      <c r="J368" s="1076">
        <v>563200</v>
      </c>
      <c r="K368" s="1076">
        <v>0</v>
      </c>
      <c r="L368" s="1076">
        <v>0</v>
      </c>
      <c r="M368" s="1084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7">
        <v>41374574.25</v>
      </c>
      <c r="F369" s="1076">
        <v>0</v>
      </c>
      <c r="G369" s="1076"/>
      <c r="H369" s="1076">
        <v>47735.990000000005</v>
      </c>
      <c r="I369" s="1076">
        <v>41035821.489999995</v>
      </c>
      <c r="J369" s="1076">
        <v>291016.77</v>
      </c>
      <c r="K369" s="1076">
        <v>0</v>
      </c>
      <c r="L369" s="1076">
        <v>0</v>
      </c>
      <c r="M369" s="1084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0.77608370066776711</v>
      </c>
      <c r="F370" s="174">
        <v>0</v>
      </c>
      <c r="G370" s="174"/>
      <c r="H370" s="174">
        <v>0.86792709090909104</v>
      </c>
      <c r="I370" s="174">
        <v>0.77760595562040469</v>
      </c>
      <c r="J370" s="174">
        <v>0.60003457731958765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0.70606486436785276</v>
      </c>
      <c r="F371" s="175">
        <v>0</v>
      </c>
      <c r="G371" s="175"/>
      <c r="H371" s="175">
        <v>0.67019627983143448</v>
      </c>
      <c r="I371" s="175">
        <v>0.70794867175626441</v>
      </c>
      <c r="J371" s="175">
        <v>0.51672011718749999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7">
        <v>29640000</v>
      </c>
      <c r="F372" s="1076">
        <v>0</v>
      </c>
      <c r="G372" s="1082"/>
      <c r="H372" s="1076">
        <v>17000</v>
      </c>
      <c r="I372" s="1076">
        <v>29158000</v>
      </c>
      <c r="J372" s="1076">
        <v>465000</v>
      </c>
      <c r="K372" s="1076">
        <v>0</v>
      </c>
      <c r="L372" s="1076">
        <v>0</v>
      </c>
      <c r="M372" s="1084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7">
        <v>29640000</v>
      </c>
      <c r="F373" s="1076">
        <v>0</v>
      </c>
      <c r="G373" s="1076"/>
      <c r="H373" s="1076">
        <v>182970</v>
      </c>
      <c r="I373" s="1076">
        <v>28983069</v>
      </c>
      <c r="J373" s="1076">
        <v>473961</v>
      </c>
      <c r="K373" s="1076">
        <v>0</v>
      </c>
      <c r="L373" s="1076">
        <v>0</v>
      </c>
      <c r="M373" s="1084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7">
        <v>23393115.730000004</v>
      </c>
      <c r="F374" s="1076">
        <v>0</v>
      </c>
      <c r="G374" s="1076"/>
      <c r="H374" s="1076">
        <v>2400</v>
      </c>
      <c r="I374" s="1076">
        <v>22961755.690000005</v>
      </c>
      <c r="J374" s="1076">
        <v>428960.04</v>
      </c>
      <c r="K374" s="1076">
        <v>0</v>
      </c>
      <c r="L374" s="1076">
        <v>0</v>
      </c>
      <c r="M374" s="1084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0.78924142139001363</v>
      </c>
      <c r="F375" s="174">
        <v>0</v>
      </c>
      <c r="G375" s="174"/>
      <c r="H375" s="174">
        <v>0.14117647058823529</v>
      </c>
      <c r="I375" s="174">
        <v>0.7874941933603129</v>
      </c>
      <c r="J375" s="174">
        <v>0.92249470967741931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0.78924142139001363</v>
      </c>
      <c r="F376" s="175">
        <v>0</v>
      </c>
      <c r="G376" s="175"/>
      <c r="H376" s="175">
        <v>1.3116904410559108E-2</v>
      </c>
      <c r="I376" s="175">
        <v>0.79224721474458093</v>
      </c>
      <c r="J376" s="175">
        <v>0.9050534537651832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7">
        <v>125536000</v>
      </c>
      <c r="F377" s="1076">
        <v>0</v>
      </c>
      <c r="G377" s="1082"/>
      <c r="H377" s="1076">
        <v>250000</v>
      </c>
      <c r="I377" s="1076">
        <v>102309000</v>
      </c>
      <c r="J377" s="1076">
        <v>10860000</v>
      </c>
      <c r="K377" s="1076">
        <v>0</v>
      </c>
      <c r="L377" s="1076">
        <v>0</v>
      </c>
      <c r="M377" s="1084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7">
        <v>126733675</v>
      </c>
      <c r="F378" s="1076">
        <v>0</v>
      </c>
      <c r="G378" s="1076"/>
      <c r="H378" s="1076">
        <v>350000</v>
      </c>
      <c r="I378" s="1076">
        <v>103406675</v>
      </c>
      <c r="J378" s="1076">
        <v>10860000</v>
      </c>
      <c r="K378" s="1076">
        <v>0</v>
      </c>
      <c r="L378" s="1076">
        <v>0</v>
      </c>
      <c r="M378" s="1084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7">
        <v>81706630.960000023</v>
      </c>
      <c r="F379" s="1076">
        <v>0</v>
      </c>
      <c r="G379" s="1076"/>
      <c r="H379" s="1076">
        <v>266103.95</v>
      </c>
      <c r="I379" s="1076">
        <v>72980452.840000018</v>
      </c>
      <c r="J379" s="1076">
        <v>633068.31000000006</v>
      </c>
      <c r="K379" s="1076">
        <v>0</v>
      </c>
      <c r="L379" s="1076">
        <v>0</v>
      </c>
      <c r="M379" s="1084">
        <v>7827005.8600000003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0.65086215077746645</v>
      </c>
      <c r="F380" s="174">
        <v>0</v>
      </c>
      <c r="G380" s="174"/>
      <c r="H380" s="174">
        <v>1.0644158000000001</v>
      </c>
      <c r="I380" s="174">
        <v>0.71333365432171181</v>
      </c>
      <c r="J380" s="174">
        <v>5.8293582872928185E-2</v>
      </c>
      <c r="K380" s="174">
        <v>0</v>
      </c>
      <c r="L380" s="174">
        <v>0</v>
      </c>
      <c r="M380" s="274">
        <v>0.64595245192704465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0.64471128892932383</v>
      </c>
      <c r="F381" s="175">
        <v>0</v>
      </c>
      <c r="G381" s="175"/>
      <c r="H381" s="175">
        <v>0.760297</v>
      </c>
      <c r="I381" s="175">
        <v>0.70576152690336502</v>
      </c>
      <c r="J381" s="175">
        <v>5.8293582872928185E-2</v>
      </c>
      <c r="K381" s="175">
        <v>0</v>
      </c>
      <c r="L381" s="175">
        <v>0</v>
      </c>
      <c r="M381" s="275">
        <v>0.64595245192704465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8">
        <v>27600000000</v>
      </c>
      <c r="F382" s="1076">
        <v>0</v>
      </c>
      <c r="G382" s="1082"/>
      <c r="H382" s="1076">
        <v>0</v>
      </c>
      <c r="I382" s="1076">
        <v>100000</v>
      </c>
      <c r="J382" s="1076">
        <v>0</v>
      </c>
      <c r="K382" s="1076">
        <v>27599900000</v>
      </c>
      <c r="L382" s="1076">
        <v>0</v>
      </c>
      <c r="M382" s="1084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7">
        <v>27300000000</v>
      </c>
      <c r="F383" s="1076">
        <v>0</v>
      </c>
      <c r="G383" s="1076"/>
      <c r="H383" s="1076">
        <v>0</v>
      </c>
      <c r="I383" s="1076">
        <v>100000</v>
      </c>
      <c r="J383" s="1076">
        <v>0</v>
      </c>
      <c r="K383" s="1076">
        <v>27299900000</v>
      </c>
      <c r="L383" s="1076">
        <v>0</v>
      </c>
      <c r="M383" s="1084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7">
        <v>25953941784.830002</v>
      </c>
      <c r="F384" s="1076">
        <v>0</v>
      </c>
      <c r="G384" s="1076"/>
      <c r="H384" s="1076">
        <v>0</v>
      </c>
      <c r="I384" s="1076">
        <v>0</v>
      </c>
      <c r="J384" s="1076">
        <v>0</v>
      </c>
      <c r="K384" s="1076">
        <v>25953941784.830002</v>
      </c>
      <c r="L384" s="1076">
        <v>0</v>
      </c>
      <c r="M384" s="1084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0.94036020959528988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0.94036361670984325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0.95069383827216125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0.95069732067992929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7">
        <v>133246000</v>
      </c>
      <c r="F387" s="1076">
        <v>0</v>
      </c>
      <c r="G387" s="1082"/>
      <c r="H387" s="1076">
        <v>134000</v>
      </c>
      <c r="I387" s="1076">
        <v>130641000</v>
      </c>
      <c r="J387" s="1076">
        <v>2471000</v>
      </c>
      <c r="K387" s="1076">
        <v>0</v>
      </c>
      <c r="L387" s="1076">
        <v>0</v>
      </c>
      <c r="M387" s="1084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7">
        <v>133246000</v>
      </c>
      <c r="F388" s="1076">
        <v>0</v>
      </c>
      <c r="G388" s="1076"/>
      <c r="H388" s="1076">
        <v>130483</v>
      </c>
      <c r="I388" s="1076">
        <v>130298627</v>
      </c>
      <c r="J388" s="1076">
        <v>1036890</v>
      </c>
      <c r="K388" s="1076">
        <v>0</v>
      </c>
      <c r="L388" s="1076">
        <v>0</v>
      </c>
      <c r="M388" s="1084">
        <v>1780000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7">
        <v>108554209.46000001</v>
      </c>
      <c r="F389" s="1076">
        <v>0</v>
      </c>
      <c r="G389" s="1076"/>
      <c r="H389" s="1076">
        <v>71399.7</v>
      </c>
      <c r="I389" s="1076">
        <v>106812449.35000001</v>
      </c>
      <c r="J389" s="1076">
        <v>747702.67</v>
      </c>
      <c r="K389" s="1076">
        <v>0</v>
      </c>
      <c r="L389" s="1076">
        <v>0</v>
      </c>
      <c r="M389" s="1084">
        <v>922657.74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0.81469019302643242</v>
      </c>
      <c r="F390" s="174">
        <v>0</v>
      </c>
      <c r="G390" s="174"/>
      <c r="H390" s="174">
        <v>0.53283358208955223</v>
      </c>
      <c r="I390" s="174">
        <v>0.81760281496620513</v>
      </c>
      <c r="J390" s="174">
        <v>0.30259112505058683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0.81469019302643242</v>
      </c>
      <c r="F391" s="175">
        <v>0</v>
      </c>
      <c r="G391" s="175"/>
      <c r="H391" s="175">
        <v>0.5471954200930389</v>
      </c>
      <c r="I391" s="175">
        <v>0.81975115017904221</v>
      </c>
      <c r="J391" s="175">
        <v>0.72110124506939022</v>
      </c>
      <c r="K391" s="175">
        <v>0</v>
      </c>
      <c r="L391" s="175">
        <v>0</v>
      </c>
      <c r="M391" s="275">
        <v>0.51834704494382022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7">
        <v>257935000</v>
      </c>
      <c r="F392" s="1076">
        <v>0</v>
      </c>
      <c r="G392" s="1082"/>
      <c r="H392" s="1076">
        <v>0</v>
      </c>
      <c r="I392" s="1076">
        <v>257935000</v>
      </c>
      <c r="J392" s="1076">
        <v>0</v>
      </c>
      <c r="K392" s="1076">
        <v>0</v>
      </c>
      <c r="L392" s="1076">
        <v>0</v>
      </c>
      <c r="M392" s="1084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7">
        <v>26166873.719999999</v>
      </c>
      <c r="F393" s="1076">
        <v>0</v>
      </c>
      <c r="G393" s="1076"/>
      <c r="H393" s="1076">
        <v>0</v>
      </c>
      <c r="I393" s="1076">
        <v>26166873.719999999</v>
      </c>
      <c r="J393" s="1076">
        <v>0</v>
      </c>
      <c r="K393" s="1076">
        <v>0</v>
      </c>
      <c r="L393" s="1076">
        <v>0</v>
      </c>
      <c r="M393" s="1084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7">
        <v>0</v>
      </c>
      <c r="F394" s="1076">
        <v>0</v>
      </c>
      <c r="G394" s="1076"/>
      <c r="H394" s="1076">
        <v>0</v>
      </c>
      <c r="I394" s="1076">
        <v>0</v>
      </c>
      <c r="J394" s="1076">
        <v>0</v>
      </c>
      <c r="K394" s="1076">
        <v>0</v>
      </c>
      <c r="L394" s="1076">
        <v>0</v>
      </c>
      <c r="M394" s="1084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7">
        <v>66697426000</v>
      </c>
      <c r="F397" s="1076">
        <v>66697426000</v>
      </c>
      <c r="G397" s="1082"/>
      <c r="H397" s="1076">
        <v>0</v>
      </c>
      <c r="I397" s="1076">
        <v>0</v>
      </c>
      <c r="J397" s="1076">
        <v>0</v>
      </c>
      <c r="K397" s="1076">
        <v>0</v>
      </c>
      <c r="L397" s="1076">
        <v>0</v>
      </c>
      <c r="M397" s="1084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7">
        <v>66747426000</v>
      </c>
      <c r="F398" s="1076">
        <v>66455524962</v>
      </c>
      <c r="H398" s="1076">
        <v>0</v>
      </c>
      <c r="I398" s="1076">
        <v>0</v>
      </c>
      <c r="J398" s="1076">
        <v>291901038</v>
      </c>
      <c r="K398" s="1076">
        <v>0</v>
      </c>
      <c r="L398" s="1076">
        <v>0</v>
      </c>
      <c r="M398" s="1084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7">
        <v>59815886574</v>
      </c>
      <c r="F399" s="1076">
        <v>59523985536</v>
      </c>
      <c r="G399" s="1134" t="s">
        <v>711</v>
      </c>
      <c r="H399" s="1076">
        <v>0</v>
      </c>
      <c r="I399" s="1076">
        <v>0</v>
      </c>
      <c r="J399" s="1076">
        <v>291901038</v>
      </c>
      <c r="K399" s="1076">
        <v>0</v>
      </c>
      <c r="L399" s="1076">
        <v>0</v>
      </c>
      <c r="M399" s="1084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0.89682451274806319</v>
      </c>
      <c r="F400" s="174">
        <v>0.8924480164496903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0.89615270818083681</v>
      </c>
      <c r="F401" s="175">
        <v>0.89569656653884644</v>
      </c>
      <c r="G401" s="175"/>
      <c r="H401" s="175">
        <v>0</v>
      </c>
      <c r="I401" s="175">
        <v>0</v>
      </c>
      <c r="J401" s="175">
        <v>1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7">
        <v>22734149000</v>
      </c>
      <c r="F402" s="1076">
        <v>9989829000</v>
      </c>
      <c r="G402" s="1082"/>
      <c r="H402" s="1076">
        <v>838140000</v>
      </c>
      <c r="I402" s="1076">
        <v>3534853000</v>
      </c>
      <c r="J402" s="1076">
        <v>2099693000</v>
      </c>
      <c r="K402" s="1076">
        <v>0</v>
      </c>
      <c r="L402" s="1076">
        <v>2000000000</v>
      </c>
      <c r="M402" s="1084">
        <v>4271634000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7">
        <v>4171227095.4999995</v>
      </c>
      <c r="F403" s="1076">
        <v>1201964941.8699999</v>
      </c>
      <c r="G403" s="1076"/>
      <c r="H403" s="1076">
        <v>524664934</v>
      </c>
      <c r="I403" s="1076">
        <v>831619032.15999997</v>
      </c>
      <c r="J403" s="1076">
        <v>602765485.42999995</v>
      </c>
      <c r="K403" s="1076">
        <v>0</v>
      </c>
      <c r="L403" s="1076">
        <v>334127.96000000002</v>
      </c>
      <c r="M403" s="1084">
        <v>1009878574.08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7">
        <v>0</v>
      </c>
      <c r="F404" s="1076">
        <v>0</v>
      </c>
      <c r="G404" s="1076"/>
      <c r="H404" s="1076">
        <v>0</v>
      </c>
      <c r="I404" s="1076">
        <v>0</v>
      </c>
      <c r="J404" s="1076">
        <v>0</v>
      </c>
      <c r="K404" s="1076">
        <v>0</v>
      </c>
      <c r="L404" s="1076">
        <v>0</v>
      </c>
      <c r="M404" s="1084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7">
        <v>21327650000</v>
      </c>
      <c r="F407" s="1076">
        <v>0</v>
      </c>
      <c r="G407" s="1082"/>
      <c r="H407" s="1076">
        <v>0</v>
      </c>
      <c r="I407" s="1076">
        <v>0</v>
      </c>
      <c r="J407" s="1076">
        <v>0</v>
      </c>
      <c r="K407" s="1076">
        <v>0</v>
      </c>
      <c r="L407" s="1076">
        <v>21327650000</v>
      </c>
      <c r="M407" s="1084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7">
        <v>22349436579</v>
      </c>
      <c r="F408" s="1076">
        <v>0</v>
      </c>
      <c r="G408" s="1076"/>
      <c r="H408" s="1076">
        <v>0</v>
      </c>
      <c r="I408" s="1076">
        <v>0</v>
      </c>
      <c r="J408" s="1076">
        <v>0</v>
      </c>
      <c r="K408" s="1076">
        <v>0</v>
      </c>
      <c r="L408" s="1076">
        <v>22349436579</v>
      </c>
      <c r="M408" s="1084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7">
        <v>19052643099.119999</v>
      </c>
      <c r="F409" s="1076">
        <v>0</v>
      </c>
      <c r="G409" s="1076"/>
      <c r="H409" s="1076">
        <v>0</v>
      </c>
      <c r="I409" s="1076">
        <v>0</v>
      </c>
      <c r="J409" s="1076">
        <v>0</v>
      </c>
      <c r="K409" s="1076">
        <v>0</v>
      </c>
      <c r="L409" s="1076">
        <v>19052643099.119999</v>
      </c>
      <c r="M409" s="1084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0.89333063413550007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0.89333063413550007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6">
        <v>0.8524887431400513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0.8524887431400513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8">
        <v>69789478000</v>
      </c>
      <c r="F412" s="1076">
        <v>64671622000</v>
      </c>
      <c r="G412" s="1082"/>
      <c r="H412" s="1076">
        <v>29573000</v>
      </c>
      <c r="I412" s="1076">
        <v>4606406000</v>
      </c>
      <c r="J412" s="1076">
        <v>176053000</v>
      </c>
      <c r="K412" s="1076">
        <v>0</v>
      </c>
      <c r="L412" s="1076">
        <v>0</v>
      </c>
      <c r="M412" s="1084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7">
        <v>76976292040.830032</v>
      </c>
      <c r="F413" s="1076">
        <v>70209602030.960022</v>
      </c>
      <c r="G413" s="1076"/>
      <c r="H413" s="1076">
        <v>49545649.649999999</v>
      </c>
      <c r="I413" s="1076">
        <v>5348285791.9600048</v>
      </c>
      <c r="J413" s="1076">
        <v>890743969.76999986</v>
      </c>
      <c r="K413" s="1076">
        <v>5000</v>
      </c>
      <c r="L413" s="1076">
        <v>0</v>
      </c>
      <c r="M413" s="1084">
        <v>478109598.49000007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7">
        <v>65038888981.909973</v>
      </c>
      <c r="F414" s="1076">
        <v>60113534791.889969</v>
      </c>
      <c r="G414" s="1076"/>
      <c r="H414" s="1076">
        <v>32318295.880000014</v>
      </c>
      <c r="I414" s="1076">
        <v>4168094818.5500097</v>
      </c>
      <c r="J414" s="1076">
        <v>461940457.27999991</v>
      </c>
      <c r="K414" s="1076">
        <v>0</v>
      </c>
      <c r="L414" s="1076">
        <v>0</v>
      </c>
      <c r="M414" s="1084">
        <v>263000618.30999961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0.93192972416142694</v>
      </c>
      <c r="F415" s="174">
        <v>0.92951951617805362</v>
      </c>
      <c r="G415" s="174"/>
      <c r="H415" s="174">
        <v>1.0928311595036018</v>
      </c>
      <c r="I415" s="174">
        <v>0.90484747079393557</v>
      </c>
      <c r="J415" s="174">
        <v>2.6238715459549109</v>
      </c>
      <c r="K415" s="174">
        <v>0</v>
      </c>
      <c r="L415" s="174">
        <v>0</v>
      </c>
      <c r="M415" s="274">
        <v>0.85997377024039845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0.84492104331827023</v>
      </c>
      <c r="F416" s="175">
        <v>0.85620104733512048</v>
      </c>
      <c r="G416" s="175"/>
      <c r="H416" s="175">
        <v>0.65229331148754077</v>
      </c>
      <c r="I416" s="175">
        <v>0.77933285181129286</v>
      </c>
      <c r="J416" s="175">
        <v>0.51860071239020356</v>
      </c>
      <c r="K416" s="175">
        <v>0</v>
      </c>
      <c r="L416" s="175">
        <v>0</v>
      </c>
      <c r="M416" s="275">
        <v>0.55008437216200423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7">
        <v>138153000</v>
      </c>
      <c r="F417" s="1076">
        <v>0</v>
      </c>
      <c r="G417" s="1082"/>
      <c r="H417" s="1076">
        <v>141000</v>
      </c>
      <c r="I417" s="1076">
        <v>136316000</v>
      </c>
      <c r="J417" s="1076">
        <v>1696000</v>
      </c>
      <c r="K417" s="1076">
        <v>0</v>
      </c>
      <c r="L417" s="1076">
        <v>0</v>
      </c>
      <c r="M417" s="1084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7">
        <v>142286502.89999998</v>
      </c>
      <c r="F418" s="1076">
        <v>0</v>
      </c>
      <c r="G418" s="1076"/>
      <c r="H418" s="1076">
        <v>167556.22999999998</v>
      </c>
      <c r="I418" s="1076">
        <v>140725266.39999998</v>
      </c>
      <c r="J418" s="1076">
        <v>1393680.27</v>
      </c>
      <c r="K418" s="1076">
        <v>0</v>
      </c>
      <c r="L418" s="1076">
        <v>0</v>
      </c>
      <c r="M418" s="1084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7">
        <v>113972176.62999994</v>
      </c>
      <c r="F419" s="1076">
        <v>0</v>
      </c>
      <c r="G419" s="1076"/>
      <c r="H419" s="1076">
        <v>96254.219999999987</v>
      </c>
      <c r="I419" s="1076">
        <v>113488804.33999994</v>
      </c>
      <c r="J419" s="1076">
        <v>387118.07</v>
      </c>
      <c r="K419" s="1076">
        <v>0</v>
      </c>
      <c r="L419" s="1076">
        <v>0</v>
      </c>
      <c r="M419" s="1084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4">
        <v>0.82497069647419841</v>
      </c>
      <c r="F420" s="174">
        <v>0</v>
      </c>
      <c r="G420" s="174"/>
      <c r="H420" s="174">
        <v>0.6826540425531914</v>
      </c>
      <c r="I420" s="174">
        <v>0.83254206652190454</v>
      </c>
      <c r="J420" s="174">
        <v>0.22825357900943397</v>
      </c>
      <c r="K420" s="174">
        <v>0</v>
      </c>
      <c r="L420" s="174">
        <v>0</v>
      </c>
      <c r="M420" s="274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5">
        <v>0.80100483395885014</v>
      </c>
      <c r="F421" s="175">
        <v>0</v>
      </c>
      <c r="G421" s="175"/>
      <c r="H421" s="175">
        <v>0.57445921288632473</v>
      </c>
      <c r="I421" s="175">
        <v>0.8064564896073273</v>
      </c>
      <c r="J421" s="175">
        <v>0.27776677214494827</v>
      </c>
      <c r="K421" s="175">
        <v>0</v>
      </c>
      <c r="L421" s="175">
        <v>0</v>
      </c>
      <c r="M421" s="275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7">
        <v>2915310000</v>
      </c>
      <c r="F422" s="1076">
        <v>0</v>
      </c>
      <c r="G422" s="1082"/>
      <c r="H422" s="1076">
        <v>402398000</v>
      </c>
      <c r="I422" s="1076">
        <v>2438693000</v>
      </c>
      <c r="J422" s="1076">
        <v>73589000</v>
      </c>
      <c r="K422" s="1076">
        <v>0</v>
      </c>
      <c r="L422" s="1076">
        <v>0</v>
      </c>
      <c r="M422" s="1084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7">
        <v>2928513337</v>
      </c>
      <c r="F423" s="1076">
        <v>0</v>
      </c>
      <c r="G423" s="1076"/>
      <c r="H423" s="1076">
        <v>402804203</v>
      </c>
      <c r="I423" s="1076">
        <v>2444810797</v>
      </c>
      <c r="J423" s="1076">
        <v>73629000</v>
      </c>
      <c r="K423" s="1076">
        <v>0</v>
      </c>
      <c r="L423" s="1076">
        <v>0</v>
      </c>
      <c r="M423" s="1084">
        <v>7269337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7">
        <v>2362281628.4000001</v>
      </c>
      <c r="F424" s="1076">
        <v>0</v>
      </c>
      <c r="G424" s="1076"/>
      <c r="H424" s="1076">
        <v>318946209.81999999</v>
      </c>
      <c r="I424" s="1076">
        <v>2001490854.3800004</v>
      </c>
      <c r="J424" s="1076">
        <v>35514915.810000002</v>
      </c>
      <c r="K424" s="1076">
        <v>0</v>
      </c>
      <c r="L424" s="1076">
        <v>0</v>
      </c>
      <c r="M424" s="1084">
        <v>6329648.3900000006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4">
        <v>0.81030203594128924</v>
      </c>
      <c r="F425" s="174">
        <v>0</v>
      </c>
      <c r="G425" s="174"/>
      <c r="H425" s="174">
        <v>0.79261380479028221</v>
      </c>
      <c r="I425" s="174">
        <v>0.82072276189745919</v>
      </c>
      <c r="J425" s="174">
        <v>0.48261174645667154</v>
      </c>
      <c r="K425" s="174">
        <v>0</v>
      </c>
      <c r="L425" s="174">
        <v>0</v>
      </c>
      <c r="M425" s="274" t="s">
        <v>787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6">
        <v>0.8066487519636657</v>
      </c>
      <c r="F426" s="175">
        <v>0</v>
      </c>
      <c r="G426" s="175"/>
      <c r="H426" s="175">
        <v>0.7918145030378444</v>
      </c>
      <c r="I426" s="175">
        <v>0.8186690180017232</v>
      </c>
      <c r="J426" s="175">
        <v>0.48234956077089192</v>
      </c>
      <c r="K426" s="175">
        <v>0</v>
      </c>
      <c r="L426" s="175">
        <v>0</v>
      </c>
      <c r="M426" s="275">
        <v>0.87073255649036507</v>
      </c>
    </row>
    <row r="427" spans="1:13" s="664" customFormat="1" ht="23.25" customHeight="1">
      <c r="A427" s="1658" t="s">
        <v>785</v>
      </c>
      <c r="B427" s="1659"/>
      <c r="C427" s="1659"/>
      <c r="D427" s="1660"/>
      <c r="E427" s="1660"/>
      <c r="F427" s="1660"/>
      <c r="G427" s="1139"/>
      <c r="H427" s="665"/>
      <c r="I427" s="665"/>
      <c r="J427" s="665"/>
      <c r="K427" s="665"/>
      <c r="L427" s="665"/>
      <c r="M427" s="665"/>
    </row>
    <row r="428" spans="1:13" ht="19.5" customHeight="1">
      <c r="A428" s="1661" t="s">
        <v>763</v>
      </c>
      <c r="B428" s="1661"/>
      <c r="C428" s="1661"/>
      <c r="D428" s="1661"/>
      <c r="E428" s="1661"/>
      <c r="F428" s="1661"/>
      <c r="G428" s="1661"/>
      <c r="H428" s="1661"/>
      <c r="I428" s="1661"/>
      <c r="J428" s="1661"/>
      <c r="K428" s="1661"/>
      <c r="L428" s="1661"/>
      <c r="M428" s="1661"/>
    </row>
    <row r="437" spans="6:9">
      <c r="I437" s="1654"/>
    </row>
    <row r="438" spans="6:9">
      <c r="I438" s="1654"/>
    </row>
    <row r="440" spans="6:9">
      <c r="F440" s="1655" t="s">
        <v>4</v>
      </c>
      <c r="G440" s="925"/>
    </row>
    <row r="441" spans="6:9">
      <c r="F441" s="1655"/>
      <c r="G441" s="925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Q33" sqref="Q33"/>
    </sheetView>
  </sheetViews>
  <sheetFormatPr defaultColWidth="16.28515625" defaultRowHeight="15"/>
  <cols>
    <col min="1" max="1" width="5.140625" style="935" customWidth="1"/>
    <col min="2" max="2" width="1.42578125" style="935" customWidth="1"/>
    <col min="3" max="3" width="42.5703125" style="935" bestFit="1" customWidth="1"/>
    <col min="4" max="4" width="3.7109375" style="935" customWidth="1"/>
    <col min="5" max="5" width="17.7109375" style="935" customWidth="1"/>
    <col min="6" max="11" width="14.7109375" style="935" customWidth="1"/>
    <col min="12" max="12" width="23" style="935" customWidth="1"/>
    <col min="13" max="16384" width="16.28515625" style="935"/>
  </cols>
  <sheetData>
    <row r="1" spans="1:15" ht="16.5" customHeight="1">
      <c r="A1" s="940" t="s">
        <v>429</v>
      </c>
      <c r="B1" s="940"/>
      <c r="C1" s="929"/>
      <c r="D1" s="929"/>
      <c r="E1" s="929"/>
      <c r="F1" s="929"/>
      <c r="G1" s="929"/>
      <c r="H1" s="929"/>
      <c r="I1" s="929"/>
      <c r="J1" s="929"/>
      <c r="K1" s="929"/>
      <c r="L1" s="929"/>
    </row>
    <row r="2" spans="1:15" ht="15" customHeight="1">
      <c r="A2" s="947" t="s">
        <v>430</v>
      </c>
      <c r="B2" s="947"/>
      <c r="C2" s="947"/>
      <c r="D2" s="947"/>
      <c r="E2" s="947"/>
      <c r="F2" s="947"/>
      <c r="G2" s="948"/>
      <c r="H2" s="948"/>
      <c r="I2" s="948"/>
      <c r="J2" s="948"/>
      <c r="K2" s="948"/>
      <c r="L2" s="948"/>
    </row>
    <row r="3" spans="1:15" ht="15" customHeight="1">
      <c r="A3" s="947"/>
      <c r="B3" s="947"/>
      <c r="C3" s="947"/>
      <c r="D3" s="947"/>
      <c r="E3" s="947"/>
      <c r="F3" s="947"/>
      <c r="G3" s="948"/>
      <c r="H3" s="948"/>
      <c r="I3" s="948"/>
      <c r="J3" s="948"/>
      <c r="K3" s="948"/>
      <c r="L3" s="948"/>
    </row>
    <row r="4" spans="1:15" ht="15.2" customHeight="1">
      <c r="A4" s="929"/>
      <c r="B4" s="949"/>
      <c r="C4" s="949"/>
      <c r="D4" s="929"/>
      <c r="E4" s="929"/>
      <c r="F4" s="929"/>
      <c r="G4" s="929"/>
      <c r="H4" s="929"/>
      <c r="I4" s="929"/>
      <c r="J4" s="940"/>
      <c r="K4" s="940"/>
      <c r="L4" s="950" t="s">
        <v>2</v>
      </c>
    </row>
    <row r="5" spans="1:15" ht="15.95" customHeight="1">
      <c r="A5" s="951" t="s">
        <v>4</v>
      </c>
      <c r="B5" s="952" t="s">
        <v>4</v>
      </c>
      <c r="C5" s="952" t="s">
        <v>3</v>
      </c>
      <c r="D5" s="953"/>
      <c r="E5" s="928" t="s">
        <v>4</v>
      </c>
      <c r="F5" s="941" t="s">
        <v>4</v>
      </c>
      <c r="G5" s="926" t="s">
        <v>4</v>
      </c>
      <c r="H5" s="927" t="s">
        <v>4</v>
      </c>
      <c r="I5" s="928" t="s">
        <v>4</v>
      </c>
      <c r="J5" s="927" t="s">
        <v>4</v>
      </c>
      <c r="K5" s="928" t="s">
        <v>4</v>
      </c>
      <c r="L5" s="928" t="s">
        <v>4</v>
      </c>
    </row>
    <row r="6" spans="1:15" ht="15.95" customHeight="1">
      <c r="A6" s="954"/>
      <c r="B6" s="955"/>
      <c r="C6" s="930" t="s">
        <v>746</v>
      </c>
      <c r="D6" s="955"/>
      <c r="E6" s="942"/>
      <c r="F6" s="943" t="s">
        <v>5</v>
      </c>
      <c r="G6" s="931" t="s">
        <v>6</v>
      </c>
      <c r="H6" s="932" t="s">
        <v>7</v>
      </c>
      <c r="I6" s="933" t="s">
        <v>7</v>
      </c>
      <c r="J6" s="932" t="s">
        <v>8</v>
      </c>
      <c r="K6" s="934" t="s">
        <v>9</v>
      </c>
      <c r="L6" s="933" t="s">
        <v>10</v>
      </c>
    </row>
    <row r="7" spans="1:15" ht="15.95" customHeight="1">
      <c r="A7" s="954" t="s">
        <v>4</v>
      </c>
      <c r="B7" s="955"/>
      <c r="C7" s="930" t="s">
        <v>11</v>
      </c>
      <c r="D7" s="929"/>
      <c r="E7" s="934" t="s">
        <v>12</v>
      </c>
      <c r="F7" s="943" t="s">
        <v>13</v>
      </c>
      <c r="G7" s="936" t="s">
        <v>14</v>
      </c>
      <c r="H7" s="932" t="s">
        <v>15</v>
      </c>
      <c r="I7" s="933" t="s">
        <v>16</v>
      </c>
      <c r="J7" s="932" t="s">
        <v>17</v>
      </c>
      <c r="K7" s="933" t="s">
        <v>18</v>
      </c>
      <c r="L7" s="937" t="s">
        <v>19</v>
      </c>
    </row>
    <row r="8" spans="1:15" ht="15.95" customHeight="1">
      <c r="A8" s="956" t="s">
        <v>4</v>
      </c>
      <c r="B8" s="957"/>
      <c r="C8" s="930" t="s">
        <v>705</v>
      </c>
      <c r="D8" s="929"/>
      <c r="E8" s="934" t="s">
        <v>4</v>
      </c>
      <c r="F8" s="943" t="s">
        <v>20</v>
      </c>
      <c r="G8" s="936" t="s">
        <v>21</v>
      </c>
      <c r="H8" s="932" t="s">
        <v>22</v>
      </c>
      <c r="I8" s="933" t="s">
        <v>4</v>
      </c>
      <c r="J8" s="932" t="s">
        <v>23</v>
      </c>
      <c r="K8" s="933" t="s">
        <v>24</v>
      </c>
      <c r="L8" s="933" t="s">
        <v>25</v>
      </c>
    </row>
    <row r="9" spans="1:15" ht="15.95" customHeight="1">
      <c r="A9" s="958" t="s">
        <v>4</v>
      </c>
      <c r="B9" s="959"/>
      <c r="C9" s="930" t="s">
        <v>26</v>
      </c>
      <c r="D9" s="929"/>
      <c r="E9" s="944" t="s">
        <v>4</v>
      </c>
      <c r="F9" s="943" t="s">
        <v>4</v>
      </c>
      <c r="G9" s="936" t="s">
        <v>4</v>
      </c>
      <c r="H9" s="932" t="s">
        <v>27</v>
      </c>
      <c r="I9" s="933"/>
      <c r="J9" s="932" t="s">
        <v>28</v>
      </c>
      <c r="K9" s="933" t="s">
        <v>4</v>
      </c>
      <c r="L9" s="933" t="s">
        <v>29</v>
      </c>
    </row>
    <row r="10" spans="1:15" ht="15.95" customHeight="1">
      <c r="A10" s="954"/>
      <c r="B10" s="955"/>
      <c r="C10" s="930" t="s">
        <v>30</v>
      </c>
      <c r="D10" s="960"/>
      <c r="E10" s="938"/>
      <c r="F10" s="961"/>
      <c r="G10" s="962"/>
      <c r="H10" s="952"/>
      <c r="I10" s="963"/>
      <c r="J10" s="964"/>
      <c r="K10" s="952"/>
      <c r="L10" s="963"/>
    </row>
    <row r="11" spans="1:15" s="973" customFormat="1" ht="9.9499999999999993" customHeight="1">
      <c r="A11" s="965">
        <v>1</v>
      </c>
      <c r="B11" s="966"/>
      <c r="C11" s="966"/>
      <c r="D11" s="966"/>
      <c r="E11" s="967" t="s">
        <v>32</v>
      </c>
      <c r="F11" s="967">
        <v>3</v>
      </c>
      <c r="G11" s="968" t="s">
        <v>34</v>
      </c>
      <c r="H11" s="969" t="s">
        <v>35</v>
      </c>
      <c r="I11" s="970" t="s">
        <v>36</v>
      </c>
      <c r="J11" s="971">
        <v>7</v>
      </c>
      <c r="K11" s="969">
        <v>8</v>
      </c>
      <c r="L11" s="972">
        <v>9</v>
      </c>
    </row>
    <row r="12" spans="1:15" ht="18.95" customHeight="1">
      <c r="A12" s="974"/>
      <c r="B12" s="975"/>
      <c r="C12" s="976" t="s">
        <v>40</v>
      </c>
      <c r="D12" s="977" t="s">
        <v>41</v>
      </c>
      <c r="E12" s="679">
        <v>69789478000</v>
      </c>
      <c r="F12" s="680">
        <v>64671622000</v>
      </c>
      <c r="G12" s="680">
        <v>29573000</v>
      </c>
      <c r="H12" s="680">
        <v>4606406000</v>
      </c>
      <c r="I12" s="680">
        <v>176053000</v>
      </c>
      <c r="J12" s="680">
        <v>0</v>
      </c>
      <c r="K12" s="680">
        <v>0</v>
      </c>
      <c r="L12" s="1078">
        <v>305824000</v>
      </c>
      <c r="O12" s="1145"/>
    </row>
    <row r="13" spans="1:15" ht="18.95" customHeight="1">
      <c r="A13" s="978"/>
      <c r="B13" s="979"/>
      <c r="C13" s="980"/>
      <c r="D13" s="961" t="s">
        <v>42</v>
      </c>
      <c r="E13" s="1079">
        <v>76976292040.830017</v>
      </c>
      <c r="F13" s="1077">
        <v>70209602030.960007</v>
      </c>
      <c r="G13" s="1077">
        <v>49545649.649999999</v>
      </c>
      <c r="H13" s="1077">
        <v>5348285791.96</v>
      </c>
      <c r="I13" s="1077">
        <v>890743969.7700001</v>
      </c>
      <c r="J13" s="1077">
        <v>5000</v>
      </c>
      <c r="K13" s="1077">
        <v>0</v>
      </c>
      <c r="L13" s="1080">
        <v>478109598.49000007</v>
      </c>
    </row>
    <row r="14" spans="1:15" ht="18.95" customHeight="1">
      <c r="A14" s="978"/>
      <c r="B14" s="979"/>
      <c r="C14" s="945" t="s">
        <v>4</v>
      </c>
      <c r="D14" s="961" t="s">
        <v>43</v>
      </c>
      <c r="E14" s="1079">
        <v>65038888981.910004</v>
      </c>
      <c r="F14" s="1077">
        <v>60113534791.890007</v>
      </c>
      <c r="G14" s="1077">
        <v>32318295.880000006</v>
      </c>
      <c r="H14" s="1077">
        <v>4168094818.5500021</v>
      </c>
      <c r="I14" s="1077">
        <v>461940457.27999997</v>
      </c>
      <c r="J14" s="1077">
        <v>0</v>
      </c>
      <c r="K14" s="1077">
        <v>0</v>
      </c>
      <c r="L14" s="1080">
        <v>263000618.31000006</v>
      </c>
    </row>
    <row r="15" spans="1:15" ht="18.95" customHeight="1">
      <c r="A15" s="978"/>
      <c r="B15" s="979"/>
      <c r="C15" s="980"/>
      <c r="D15" s="961" t="s">
        <v>44</v>
      </c>
      <c r="E15" s="1006">
        <v>0.93192972416142739</v>
      </c>
      <c r="F15" s="1007">
        <v>0.92951951617805417</v>
      </c>
      <c r="G15" s="1007">
        <v>1.0928311595036015</v>
      </c>
      <c r="H15" s="1007">
        <v>0.90484747079393391</v>
      </c>
      <c r="I15" s="1007">
        <v>2.6238715459549113</v>
      </c>
      <c r="J15" s="1007">
        <v>0</v>
      </c>
      <c r="K15" s="1007">
        <v>0</v>
      </c>
      <c r="L15" s="1008">
        <v>0.85997377024039989</v>
      </c>
    </row>
    <row r="16" spans="1:15" ht="18.95" customHeight="1">
      <c r="A16" s="981"/>
      <c r="B16" s="982"/>
      <c r="C16" s="983"/>
      <c r="D16" s="961" t="s">
        <v>45</v>
      </c>
      <c r="E16" s="1009">
        <v>0.84492104331827078</v>
      </c>
      <c r="F16" s="1010">
        <v>0.85620104733512115</v>
      </c>
      <c r="G16" s="1010">
        <v>0.65229331148754066</v>
      </c>
      <c r="H16" s="1010">
        <v>0.77933285181129219</v>
      </c>
      <c r="I16" s="1010">
        <v>0.51860071239020356</v>
      </c>
      <c r="J16" s="1010">
        <v>0</v>
      </c>
      <c r="K16" s="1010">
        <v>0</v>
      </c>
      <c r="L16" s="1011">
        <v>0.55008437216200512</v>
      </c>
    </row>
    <row r="17" spans="1:15" ht="18.95" customHeight="1">
      <c r="A17" s="984" t="s">
        <v>350</v>
      </c>
      <c r="B17" s="985" t="s">
        <v>47</v>
      </c>
      <c r="C17" s="986" t="s">
        <v>351</v>
      </c>
      <c r="D17" s="987" t="s">
        <v>41</v>
      </c>
      <c r="E17" s="1081">
        <v>1297451000</v>
      </c>
      <c r="F17" s="1076">
        <v>17761000</v>
      </c>
      <c r="G17" s="1076">
        <v>1544000</v>
      </c>
      <c r="H17" s="1076">
        <v>1013834000</v>
      </c>
      <c r="I17" s="1076">
        <v>6480000</v>
      </c>
      <c r="J17" s="1076">
        <v>0</v>
      </c>
      <c r="K17" s="1076">
        <v>0</v>
      </c>
      <c r="L17" s="1084">
        <v>257832000</v>
      </c>
    </row>
    <row r="18" spans="1:15" ht="18.95" customHeight="1">
      <c r="A18" s="988"/>
      <c r="B18" s="985"/>
      <c r="C18" s="986"/>
      <c r="D18" s="989" t="s">
        <v>42</v>
      </c>
      <c r="E18" s="1083">
        <v>2863885497.3300004</v>
      </c>
      <c r="F18" s="1076">
        <v>1222378000.98</v>
      </c>
      <c r="G18" s="1076">
        <v>2209017.0599999996</v>
      </c>
      <c r="H18" s="1076">
        <v>1294724163.1000006</v>
      </c>
      <c r="I18" s="1076">
        <v>31606172</v>
      </c>
      <c r="J18" s="1076">
        <v>0</v>
      </c>
      <c r="K18" s="1076">
        <v>0</v>
      </c>
      <c r="L18" s="1084">
        <v>312968144.19000006</v>
      </c>
    </row>
    <row r="19" spans="1:15" ht="18.95" customHeight="1">
      <c r="A19" s="988"/>
      <c r="B19" s="985"/>
      <c r="C19" s="986"/>
      <c r="D19" s="989" t="s">
        <v>43</v>
      </c>
      <c r="E19" s="1083">
        <v>2399025021.2900004</v>
      </c>
      <c r="F19" s="1076">
        <v>1188347395.6500001</v>
      </c>
      <c r="G19" s="1076">
        <v>1258966.9700000004</v>
      </c>
      <c r="H19" s="1076">
        <v>1045318152.8500004</v>
      </c>
      <c r="I19" s="1076">
        <v>17592022.259999998</v>
      </c>
      <c r="J19" s="1076">
        <v>0</v>
      </c>
      <c r="K19" s="1076">
        <v>0</v>
      </c>
      <c r="L19" s="1084">
        <v>146508483.56000003</v>
      </c>
    </row>
    <row r="20" spans="1:15" ht="18.95" customHeight="1">
      <c r="A20" s="988"/>
      <c r="B20" s="986"/>
      <c r="C20" s="986"/>
      <c r="D20" s="989" t="s">
        <v>44</v>
      </c>
      <c r="E20" s="1012">
        <v>1.8490293824506672</v>
      </c>
      <c r="F20" s="946" t="s">
        <v>787</v>
      </c>
      <c r="G20" s="946">
        <v>0.81539311528497438</v>
      </c>
      <c r="H20" s="946">
        <v>1.0310545442843704</v>
      </c>
      <c r="I20" s="946">
        <v>2.7148182499999995</v>
      </c>
      <c r="J20" s="946">
        <v>0</v>
      </c>
      <c r="K20" s="946">
        <v>0</v>
      </c>
      <c r="L20" s="1013">
        <v>0.56823235114338033</v>
      </c>
    </row>
    <row r="21" spans="1:15" s="993" customFormat="1" ht="18.95" customHeight="1">
      <c r="A21" s="990"/>
      <c r="B21" s="991"/>
      <c r="C21" s="991"/>
      <c r="D21" s="992" t="s">
        <v>45</v>
      </c>
      <c r="E21" s="1014">
        <v>0.83768189179581753</v>
      </c>
      <c r="F21" s="1015">
        <v>0.97216032577261935</v>
      </c>
      <c r="G21" s="1015">
        <v>0.56992179589595415</v>
      </c>
      <c r="H21" s="1015">
        <v>0.80736745527878373</v>
      </c>
      <c r="I21" s="1015">
        <v>0.5566008518842458</v>
      </c>
      <c r="J21" s="1015">
        <v>0</v>
      </c>
      <c r="K21" s="1015">
        <v>0</v>
      </c>
      <c r="L21" s="1016">
        <v>0.46812586609791218</v>
      </c>
      <c r="O21" s="935"/>
    </row>
    <row r="22" spans="1:15" ht="18.95" customHeight="1">
      <c r="A22" s="984" t="s">
        <v>352</v>
      </c>
      <c r="B22" s="985" t="s">
        <v>47</v>
      </c>
      <c r="C22" s="986" t="s">
        <v>353</v>
      </c>
      <c r="D22" s="989" t="s">
        <v>41</v>
      </c>
      <c r="E22" s="1081">
        <v>484000</v>
      </c>
      <c r="F22" s="1076">
        <v>484000</v>
      </c>
      <c r="G22" s="1076">
        <v>0</v>
      </c>
      <c r="H22" s="1076">
        <v>0</v>
      </c>
      <c r="I22" s="1076">
        <v>0</v>
      </c>
      <c r="J22" s="1076">
        <v>0</v>
      </c>
      <c r="K22" s="1076">
        <v>0</v>
      </c>
      <c r="L22" s="1084">
        <v>0</v>
      </c>
    </row>
    <row r="23" spans="1:15" ht="18.95" customHeight="1">
      <c r="A23" s="984"/>
      <c r="B23" s="985"/>
      <c r="C23" s="986"/>
      <c r="D23" s="989" t="s">
        <v>42</v>
      </c>
      <c r="E23" s="1083">
        <v>559017.31000000006</v>
      </c>
      <c r="F23" s="1076">
        <v>559017.31000000006</v>
      </c>
      <c r="G23" s="1076">
        <v>0</v>
      </c>
      <c r="H23" s="1076">
        <v>0</v>
      </c>
      <c r="I23" s="1076">
        <v>0</v>
      </c>
      <c r="J23" s="1076">
        <v>0</v>
      </c>
      <c r="K23" s="1076">
        <v>0</v>
      </c>
      <c r="L23" s="1084">
        <v>0</v>
      </c>
    </row>
    <row r="24" spans="1:15" ht="18.95" customHeight="1">
      <c r="A24" s="984"/>
      <c r="B24" s="985"/>
      <c r="C24" s="986"/>
      <c r="D24" s="989" t="s">
        <v>43</v>
      </c>
      <c r="E24" s="1083">
        <v>326694.33</v>
      </c>
      <c r="F24" s="1076">
        <v>326694.33</v>
      </c>
      <c r="G24" s="1076">
        <v>0</v>
      </c>
      <c r="H24" s="1076">
        <v>0</v>
      </c>
      <c r="I24" s="1076">
        <v>0</v>
      </c>
      <c r="J24" s="1076">
        <v>0</v>
      </c>
      <c r="K24" s="1076">
        <v>0</v>
      </c>
      <c r="L24" s="1084">
        <v>0</v>
      </c>
    </row>
    <row r="25" spans="1:15" ht="18.95" customHeight="1">
      <c r="A25" s="984"/>
      <c r="B25" s="986"/>
      <c r="C25" s="986"/>
      <c r="D25" s="989" t="s">
        <v>44</v>
      </c>
      <c r="E25" s="1012">
        <v>0.67498828512396702</v>
      </c>
      <c r="F25" s="946">
        <v>0.67498828512396702</v>
      </c>
      <c r="G25" s="946">
        <v>0</v>
      </c>
      <c r="H25" s="946">
        <v>0</v>
      </c>
      <c r="I25" s="946">
        <v>0</v>
      </c>
      <c r="J25" s="946">
        <v>0</v>
      </c>
      <c r="K25" s="946">
        <v>0</v>
      </c>
      <c r="L25" s="1013">
        <v>0</v>
      </c>
    </row>
    <row r="26" spans="1:15" ht="18.95" customHeight="1">
      <c r="A26" s="990"/>
      <c r="B26" s="991"/>
      <c r="C26" s="991"/>
      <c r="D26" s="989" t="s">
        <v>45</v>
      </c>
      <c r="E26" s="1014">
        <v>0.58440825383385708</v>
      </c>
      <c r="F26" s="1015">
        <v>0.58440825383385708</v>
      </c>
      <c r="G26" s="1015">
        <v>0</v>
      </c>
      <c r="H26" s="1015">
        <v>0</v>
      </c>
      <c r="I26" s="1015">
        <v>0</v>
      </c>
      <c r="J26" s="1015">
        <v>0</v>
      </c>
      <c r="K26" s="1015">
        <v>0</v>
      </c>
      <c r="L26" s="1016">
        <v>0</v>
      </c>
    </row>
    <row r="27" spans="1:15" ht="18.95" customHeight="1">
      <c r="A27" s="984" t="s">
        <v>354</v>
      </c>
      <c r="B27" s="985" t="s">
        <v>47</v>
      </c>
      <c r="C27" s="986" t="s">
        <v>355</v>
      </c>
      <c r="D27" s="987" t="s">
        <v>41</v>
      </c>
      <c r="E27" s="1081">
        <v>36722000</v>
      </c>
      <c r="F27" s="1076">
        <v>233000</v>
      </c>
      <c r="G27" s="1076">
        <v>967000</v>
      </c>
      <c r="H27" s="1076">
        <v>27274000</v>
      </c>
      <c r="I27" s="1076">
        <v>452000</v>
      </c>
      <c r="J27" s="1076">
        <v>0</v>
      </c>
      <c r="K27" s="1076">
        <v>0</v>
      </c>
      <c r="L27" s="1084">
        <v>7796000</v>
      </c>
    </row>
    <row r="28" spans="1:15" ht="18.95" customHeight="1">
      <c r="A28" s="984"/>
      <c r="B28" s="985"/>
      <c r="C28" s="986"/>
      <c r="D28" s="989" t="s">
        <v>42</v>
      </c>
      <c r="E28" s="1083">
        <v>37311818</v>
      </c>
      <c r="F28" s="1076">
        <v>233000</v>
      </c>
      <c r="G28" s="1076">
        <v>981088</v>
      </c>
      <c r="H28" s="1076">
        <v>27353212</v>
      </c>
      <c r="I28" s="1076">
        <v>448700</v>
      </c>
      <c r="J28" s="1076">
        <v>0</v>
      </c>
      <c r="K28" s="1076">
        <v>0</v>
      </c>
      <c r="L28" s="1084">
        <v>8295818</v>
      </c>
    </row>
    <row r="29" spans="1:15" ht="18.95" customHeight="1">
      <c r="A29" s="984"/>
      <c r="B29" s="985"/>
      <c r="C29" s="986"/>
      <c r="D29" s="989" t="s">
        <v>43</v>
      </c>
      <c r="E29" s="1083">
        <v>29102052.809999995</v>
      </c>
      <c r="F29" s="1076">
        <v>217490</v>
      </c>
      <c r="G29" s="1076">
        <v>668941.55000000005</v>
      </c>
      <c r="H29" s="1076">
        <v>21656489.349999994</v>
      </c>
      <c r="I29" s="1076">
        <v>392781.27</v>
      </c>
      <c r="J29" s="1076">
        <v>0</v>
      </c>
      <c r="K29" s="1076">
        <v>0</v>
      </c>
      <c r="L29" s="1084">
        <v>6166350.6400000006</v>
      </c>
    </row>
    <row r="30" spans="1:15" ht="18.95" customHeight="1">
      <c r="A30" s="988"/>
      <c r="B30" s="986"/>
      <c r="C30" s="986"/>
      <c r="D30" s="989" t="s">
        <v>44</v>
      </c>
      <c r="E30" s="1012">
        <v>0.79249640025053092</v>
      </c>
      <c r="F30" s="946">
        <v>0.93343347639484975</v>
      </c>
      <c r="G30" s="946">
        <v>0.6917699586349535</v>
      </c>
      <c r="H30" s="946">
        <v>0.79403422123634204</v>
      </c>
      <c r="I30" s="946">
        <v>0.86898511061946904</v>
      </c>
      <c r="J30" s="946">
        <v>0</v>
      </c>
      <c r="K30" s="946">
        <v>0</v>
      </c>
      <c r="L30" s="1013">
        <v>0.79096339661364812</v>
      </c>
    </row>
    <row r="31" spans="1:15" ht="18.95" customHeight="1">
      <c r="A31" s="990"/>
      <c r="B31" s="991"/>
      <c r="C31" s="991"/>
      <c r="D31" s="992" t="s">
        <v>45</v>
      </c>
      <c r="E31" s="1014">
        <v>0.77996877048446134</v>
      </c>
      <c r="F31" s="1015">
        <v>0.93343347639484975</v>
      </c>
      <c r="G31" s="1015">
        <v>0.6818364407678007</v>
      </c>
      <c r="H31" s="1015">
        <v>0.79173478237217598</v>
      </c>
      <c r="I31" s="1015">
        <v>0.87537613104524181</v>
      </c>
      <c r="J31" s="1015">
        <v>0</v>
      </c>
      <c r="K31" s="1015">
        <v>0</v>
      </c>
      <c r="L31" s="1016">
        <v>0.74330833198124657</v>
      </c>
    </row>
    <row r="32" spans="1:15" ht="18.95" customHeight="1">
      <c r="A32" s="984" t="s">
        <v>356</v>
      </c>
      <c r="B32" s="985" t="s">
        <v>47</v>
      </c>
      <c r="C32" s="986" t="s">
        <v>357</v>
      </c>
      <c r="D32" s="989" t="s">
        <v>41</v>
      </c>
      <c r="E32" s="1083">
        <v>763000</v>
      </c>
      <c r="F32" s="1076">
        <v>763000</v>
      </c>
      <c r="G32" s="1076">
        <v>0</v>
      </c>
      <c r="H32" s="1076">
        <v>0</v>
      </c>
      <c r="I32" s="1076">
        <v>0</v>
      </c>
      <c r="J32" s="1076">
        <v>0</v>
      </c>
      <c r="K32" s="1076">
        <v>0</v>
      </c>
      <c r="L32" s="1084">
        <v>0</v>
      </c>
    </row>
    <row r="33" spans="1:12" ht="18.95" customHeight="1">
      <c r="A33" s="984"/>
      <c r="B33" s="985"/>
      <c r="C33" s="986"/>
      <c r="D33" s="989" t="s">
        <v>42</v>
      </c>
      <c r="E33" s="1083">
        <v>763000</v>
      </c>
      <c r="F33" s="1076">
        <v>763000</v>
      </c>
      <c r="G33" s="1076">
        <v>0</v>
      </c>
      <c r="H33" s="1076">
        <v>0</v>
      </c>
      <c r="I33" s="1076">
        <v>0</v>
      </c>
      <c r="J33" s="1076">
        <v>0</v>
      </c>
      <c r="K33" s="1076">
        <v>0</v>
      </c>
      <c r="L33" s="1084">
        <v>0</v>
      </c>
    </row>
    <row r="34" spans="1:12" ht="18.95" customHeight="1">
      <c r="A34" s="984"/>
      <c r="B34" s="985"/>
      <c r="C34" s="986"/>
      <c r="D34" s="989" t="s">
        <v>43</v>
      </c>
      <c r="E34" s="1083">
        <v>655998</v>
      </c>
      <c r="F34" s="1076">
        <v>655998</v>
      </c>
      <c r="G34" s="1076">
        <v>0</v>
      </c>
      <c r="H34" s="1076">
        <v>0</v>
      </c>
      <c r="I34" s="1076">
        <v>0</v>
      </c>
      <c r="J34" s="1076">
        <v>0</v>
      </c>
      <c r="K34" s="1076">
        <v>0</v>
      </c>
      <c r="L34" s="1084">
        <v>0</v>
      </c>
    </row>
    <row r="35" spans="1:12" ht="18.95" customHeight="1">
      <c r="A35" s="988"/>
      <c r="B35" s="986"/>
      <c r="C35" s="986"/>
      <c r="D35" s="989" t="s">
        <v>44</v>
      </c>
      <c r="E35" s="1012">
        <v>0.85976146788990826</v>
      </c>
      <c r="F35" s="946">
        <v>0.85976146788990826</v>
      </c>
      <c r="G35" s="946">
        <v>0</v>
      </c>
      <c r="H35" s="946">
        <v>0</v>
      </c>
      <c r="I35" s="946">
        <v>0</v>
      </c>
      <c r="J35" s="946">
        <v>0</v>
      </c>
      <c r="K35" s="946">
        <v>0</v>
      </c>
      <c r="L35" s="1013">
        <v>0</v>
      </c>
    </row>
    <row r="36" spans="1:12" ht="18.75" customHeight="1">
      <c r="A36" s="990"/>
      <c r="B36" s="991"/>
      <c r="C36" s="991"/>
      <c r="D36" s="989" t="s">
        <v>45</v>
      </c>
      <c r="E36" s="1014">
        <v>0.85976146788990826</v>
      </c>
      <c r="F36" s="1015">
        <v>0.85976146788990826</v>
      </c>
      <c r="G36" s="1015">
        <v>0</v>
      </c>
      <c r="H36" s="1015">
        <v>0</v>
      </c>
      <c r="I36" s="1015">
        <v>0</v>
      </c>
      <c r="J36" s="1015">
        <v>0</v>
      </c>
      <c r="K36" s="1015">
        <v>0</v>
      </c>
      <c r="L36" s="1016">
        <v>0</v>
      </c>
    </row>
    <row r="37" spans="1:12" ht="18.95" hidden="1" customHeight="1">
      <c r="A37" s="984" t="s">
        <v>358</v>
      </c>
      <c r="B37" s="985" t="s">
        <v>47</v>
      </c>
      <c r="C37" s="986" t="s">
        <v>359</v>
      </c>
      <c r="D37" s="987" t="s">
        <v>41</v>
      </c>
      <c r="E37" s="1081">
        <v>0</v>
      </c>
      <c r="F37" s="1082">
        <v>0</v>
      </c>
      <c r="G37" s="1082">
        <v>0</v>
      </c>
      <c r="H37" s="1082">
        <v>0</v>
      </c>
      <c r="I37" s="1082">
        <v>0</v>
      </c>
      <c r="J37" s="1082">
        <v>0</v>
      </c>
      <c r="K37" s="1082">
        <v>0</v>
      </c>
      <c r="L37" s="1085">
        <v>0</v>
      </c>
    </row>
    <row r="38" spans="1:12" ht="18.95" hidden="1" customHeight="1">
      <c r="A38" s="984"/>
      <c r="B38" s="985"/>
      <c r="C38" s="986"/>
      <c r="D38" s="989" t="s">
        <v>42</v>
      </c>
      <c r="E38" s="1083">
        <v>0</v>
      </c>
      <c r="F38" s="1076">
        <v>0</v>
      </c>
      <c r="G38" s="1076">
        <v>0</v>
      </c>
      <c r="H38" s="1076">
        <v>0</v>
      </c>
      <c r="I38" s="1076">
        <v>0</v>
      </c>
      <c r="J38" s="1076">
        <v>0</v>
      </c>
      <c r="K38" s="1076">
        <v>0</v>
      </c>
      <c r="L38" s="1084">
        <v>0</v>
      </c>
    </row>
    <row r="39" spans="1:12" ht="18.95" hidden="1" customHeight="1">
      <c r="A39" s="984"/>
      <c r="B39" s="985"/>
      <c r="C39" s="986"/>
      <c r="D39" s="989" t="s">
        <v>43</v>
      </c>
      <c r="E39" s="1083">
        <v>0</v>
      </c>
      <c r="F39" s="1076">
        <v>0</v>
      </c>
      <c r="G39" s="1076">
        <v>0</v>
      </c>
      <c r="H39" s="1076">
        <v>0</v>
      </c>
      <c r="I39" s="1076">
        <v>0</v>
      </c>
      <c r="J39" s="1076">
        <v>0</v>
      </c>
      <c r="K39" s="1076">
        <v>0</v>
      </c>
      <c r="L39" s="1084">
        <v>0</v>
      </c>
    </row>
    <row r="40" spans="1:12" ht="18.95" hidden="1" customHeight="1">
      <c r="A40" s="988"/>
      <c r="B40" s="986"/>
      <c r="C40" s="986"/>
      <c r="D40" s="989" t="s">
        <v>44</v>
      </c>
      <c r="E40" s="1012">
        <v>0</v>
      </c>
      <c r="F40" s="946">
        <v>0</v>
      </c>
      <c r="G40" s="946">
        <v>0</v>
      </c>
      <c r="H40" s="946">
        <v>0</v>
      </c>
      <c r="I40" s="946">
        <v>0</v>
      </c>
      <c r="J40" s="946">
        <v>0</v>
      </c>
      <c r="K40" s="946">
        <v>0</v>
      </c>
      <c r="L40" s="1013">
        <v>0</v>
      </c>
    </row>
    <row r="41" spans="1:12" ht="18.95" hidden="1" customHeight="1">
      <c r="A41" s="990"/>
      <c r="B41" s="991"/>
      <c r="C41" s="991"/>
      <c r="D41" s="995" t="s">
        <v>45</v>
      </c>
      <c r="E41" s="1014">
        <v>0</v>
      </c>
      <c r="F41" s="1015">
        <v>0</v>
      </c>
      <c r="G41" s="1015">
        <v>0</v>
      </c>
      <c r="H41" s="1015">
        <v>0</v>
      </c>
      <c r="I41" s="1015">
        <v>0</v>
      </c>
      <c r="J41" s="1015">
        <v>0</v>
      </c>
      <c r="K41" s="1015">
        <v>0</v>
      </c>
      <c r="L41" s="1016">
        <v>0</v>
      </c>
    </row>
    <row r="42" spans="1:12" ht="18.95" customHeight="1">
      <c r="A42" s="996" t="s">
        <v>360</v>
      </c>
      <c r="B42" s="997" t="s">
        <v>47</v>
      </c>
      <c r="C42" s="998" t="s">
        <v>361</v>
      </c>
      <c r="D42" s="999" t="s">
        <v>41</v>
      </c>
      <c r="E42" s="1158">
        <v>0</v>
      </c>
      <c r="F42" s="1156">
        <v>0</v>
      </c>
      <c r="G42" s="1156">
        <v>0</v>
      </c>
      <c r="H42" s="1156">
        <v>0</v>
      </c>
      <c r="I42" s="1156">
        <v>0</v>
      </c>
      <c r="J42" s="1156">
        <v>0</v>
      </c>
      <c r="K42" s="1156">
        <v>0</v>
      </c>
      <c r="L42" s="1159">
        <v>0</v>
      </c>
    </row>
    <row r="43" spans="1:12" ht="18.95" customHeight="1">
      <c r="A43" s="988"/>
      <c r="B43" s="986"/>
      <c r="C43" s="986" t="s">
        <v>362</v>
      </c>
      <c r="D43" s="989" t="s">
        <v>42</v>
      </c>
      <c r="E43" s="1083">
        <v>1498962</v>
      </c>
      <c r="F43" s="1076">
        <v>0</v>
      </c>
      <c r="G43" s="1076">
        <v>0</v>
      </c>
      <c r="H43" s="1076">
        <v>0</v>
      </c>
      <c r="I43" s="1076">
        <v>1498962</v>
      </c>
      <c r="J43" s="1076">
        <v>0</v>
      </c>
      <c r="K43" s="1076">
        <v>0</v>
      </c>
      <c r="L43" s="1084">
        <v>0</v>
      </c>
    </row>
    <row r="44" spans="1:12" ht="18.95" customHeight="1">
      <c r="A44" s="988"/>
      <c r="B44" s="986"/>
      <c r="C44" s="986"/>
      <c r="D44" s="989" t="s">
        <v>43</v>
      </c>
      <c r="E44" s="1083">
        <v>581912</v>
      </c>
      <c r="F44" s="1076">
        <v>0</v>
      </c>
      <c r="G44" s="1076">
        <v>0</v>
      </c>
      <c r="H44" s="1076">
        <v>0</v>
      </c>
      <c r="I44" s="1076">
        <v>581912</v>
      </c>
      <c r="J44" s="1076">
        <v>0</v>
      </c>
      <c r="K44" s="1076">
        <v>0</v>
      </c>
      <c r="L44" s="1084">
        <v>0</v>
      </c>
    </row>
    <row r="45" spans="1:12" ht="18.95" customHeight="1">
      <c r="A45" s="988"/>
      <c r="B45" s="986"/>
      <c r="C45" s="986"/>
      <c r="D45" s="989" t="s">
        <v>44</v>
      </c>
      <c r="E45" s="1012">
        <v>0</v>
      </c>
      <c r="F45" s="946">
        <v>0</v>
      </c>
      <c r="G45" s="946">
        <v>0</v>
      </c>
      <c r="H45" s="946">
        <v>0</v>
      </c>
      <c r="I45" s="946">
        <v>0</v>
      </c>
      <c r="J45" s="946">
        <v>0</v>
      </c>
      <c r="K45" s="946">
        <v>0</v>
      </c>
      <c r="L45" s="1013">
        <v>0</v>
      </c>
    </row>
    <row r="46" spans="1:12" ht="18.95" customHeight="1">
      <c r="A46" s="990"/>
      <c r="B46" s="991"/>
      <c r="C46" s="991"/>
      <c r="D46" s="992" t="s">
        <v>45</v>
      </c>
      <c r="E46" s="1014">
        <v>0.38820997463578127</v>
      </c>
      <c r="F46" s="1015">
        <v>0</v>
      </c>
      <c r="G46" s="1015">
        <v>0</v>
      </c>
      <c r="H46" s="1015">
        <v>0</v>
      </c>
      <c r="I46" s="1015">
        <v>0.38820997463578127</v>
      </c>
      <c r="J46" s="1015">
        <v>0</v>
      </c>
      <c r="K46" s="1015">
        <v>0</v>
      </c>
      <c r="L46" s="1016">
        <v>0</v>
      </c>
    </row>
    <row r="47" spans="1:12" ht="18.95" customHeight="1">
      <c r="A47" s="984" t="s">
        <v>363</v>
      </c>
      <c r="B47" s="985" t="s">
        <v>47</v>
      </c>
      <c r="C47" s="986" t="s">
        <v>364</v>
      </c>
      <c r="D47" s="1000" t="s">
        <v>41</v>
      </c>
      <c r="E47" s="1081">
        <v>99696000</v>
      </c>
      <c r="F47" s="1076">
        <v>0</v>
      </c>
      <c r="G47" s="1076">
        <v>257000</v>
      </c>
      <c r="H47" s="1076">
        <v>98989000</v>
      </c>
      <c r="I47" s="1076">
        <v>450000</v>
      </c>
      <c r="J47" s="1076">
        <v>0</v>
      </c>
      <c r="K47" s="1076">
        <v>0</v>
      </c>
      <c r="L47" s="1084">
        <v>0</v>
      </c>
    </row>
    <row r="48" spans="1:12" ht="18.95" customHeight="1">
      <c r="A48" s="984"/>
      <c r="B48" s="985"/>
      <c r="C48" s="986"/>
      <c r="D48" s="989" t="s">
        <v>42</v>
      </c>
      <c r="E48" s="1083">
        <v>96594408.650000006</v>
      </c>
      <c r="F48" s="1076">
        <v>0</v>
      </c>
      <c r="G48" s="1076">
        <v>298000</v>
      </c>
      <c r="H48" s="1076">
        <v>95798072.650000006</v>
      </c>
      <c r="I48" s="1076">
        <v>498336</v>
      </c>
      <c r="J48" s="1076">
        <v>0</v>
      </c>
      <c r="K48" s="1076">
        <v>0</v>
      </c>
      <c r="L48" s="1084">
        <v>0</v>
      </c>
    </row>
    <row r="49" spans="1:12" ht="18.95" customHeight="1">
      <c r="A49" s="984"/>
      <c r="B49" s="985"/>
      <c r="C49" s="986"/>
      <c r="D49" s="989" t="s">
        <v>43</v>
      </c>
      <c r="E49" s="1083">
        <v>76121582.709999979</v>
      </c>
      <c r="F49" s="1076">
        <v>0</v>
      </c>
      <c r="G49" s="1076">
        <v>160281.41</v>
      </c>
      <c r="H49" s="1076">
        <v>75506084.799999982</v>
      </c>
      <c r="I49" s="1076">
        <v>455216.5</v>
      </c>
      <c r="J49" s="1076">
        <v>0</v>
      </c>
      <c r="K49" s="1076">
        <v>0</v>
      </c>
      <c r="L49" s="1084">
        <v>0</v>
      </c>
    </row>
    <row r="50" spans="1:12" ht="18.95" customHeight="1">
      <c r="A50" s="984"/>
      <c r="B50" s="986"/>
      <c r="C50" s="986"/>
      <c r="D50" s="989" t="s">
        <v>44</v>
      </c>
      <c r="E50" s="1012">
        <v>0.76353697951773369</v>
      </c>
      <c r="F50" s="946">
        <v>0</v>
      </c>
      <c r="G50" s="946">
        <v>0.62366307392996112</v>
      </c>
      <c r="H50" s="946">
        <v>0.76277247775005286</v>
      </c>
      <c r="I50" s="946">
        <v>1.0115922222222222</v>
      </c>
      <c r="J50" s="946">
        <v>0</v>
      </c>
      <c r="K50" s="946">
        <v>0</v>
      </c>
      <c r="L50" s="1013">
        <v>0</v>
      </c>
    </row>
    <row r="51" spans="1:12" ht="18.95" customHeight="1">
      <c r="A51" s="990"/>
      <c r="B51" s="991"/>
      <c r="C51" s="991"/>
      <c r="D51" s="994" t="s">
        <v>45</v>
      </c>
      <c r="E51" s="1014">
        <v>0.78805371629551324</v>
      </c>
      <c r="F51" s="1015">
        <v>0</v>
      </c>
      <c r="G51" s="1015">
        <v>0.53785708053691272</v>
      </c>
      <c r="H51" s="1015">
        <v>0.78817958139787248</v>
      </c>
      <c r="I51" s="1015">
        <v>0.91347303827136705</v>
      </c>
      <c r="J51" s="1015">
        <v>0</v>
      </c>
      <c r="K51" s="1015">
        <v>0</v>
      </c>
      <c r="L51" s="1016">
        <v>0</v>
      </c>
    </row>
    <row r="52" spans="1:12" ht="18.95" hidden="1" customHeight="1">
      <c r="A52" s="984" t="s">
        <v>365</v>
      </c>
      <c r="B52" s="985" t="s">
        <v>47</v>
      </c>
      <c r="C52" s="986" t="s">
        <v>366</v>
      </c>
      <c r="D52" s="987" t="s">
        <v>41</v>
      </c>
      <c r="E52" s="1081">
        <v>0</v>
      </c>
      <c r="F52" s="1082">
        <v>0</v>
      </c>
      <c r="G52" s="1082">
        <v>0</v>
      </c>
      <c r="H52" s="1082">
        <v>0</v>
      </c>
      <c r="I52" s="1082">
        <v>0</v>
      </c>
      <c r="J52" s="1082">
        <v>0</v>
      </c>
      <c r="K52" s="1082">
        <v>0</v>
      </c>
      <c r="L52" s="1085">
        <v>0</v>
      </c>
    </row>
    <row r="53" spans="1:12" ht="18.95" hidden="1" customHeight="1">
      <c r="A53" s="984"/>
      <c r="B53" s="985"/>
      <c r="C53" s="986"/>
      <c r="D53" s="989" t="s">
        <v>42</v>
      </c>
      <c r="E53" s="1083">
        <v>0</v>
      </c>
      <c r="F53" s="1076">
        <v>0</v>
      </c>
      <c r="G53" s="1076">
        <v>0</v>
      </c>
      <c r="H53" s="1076">
        <v>0</v>
      </c>
      <c r="I53" s="1076">
        <v>0</v>
      </c>
      <c r="J53" s="1076">
        <v>0</v>
      </c>
      <c r="K53" s="1076">
        <v>0</v>
      </c>
      <c r="L53" s="1084">
        <v>0</v>
      </c>
    </row>
    <row r="54" spans="1:12" ht="18.95" hidden="1" customHeight="1">
      <c r="A54" s="984"/>
      <c r="B54" s="985"/>
      <c r="C54" s="986"/>
      <c r="D54" s="989" t="s">
        <v>43</v>
      </c>
      <c r="E54" s="1083">
        <v>0</v>
      </c>
      <c r="F54" s="1076">
        <v>0</v>
      </c>
      <c r="G54" s="1076">
        <v>0</v>
      </c>
      <c r="H54" s="1076">
        <v>0</v>
      </c>
      <c r="I54" s="1076">
        <v>0</v>
      </c>
      <c r="J54" s="1076">
        <v>0</v>
      </c>
      <c r="K54" s="1076">
        <v>0</v>
      </c>
      <c r="L54" s="1084">
        <v>0</v>
      </c>
    </row>
    <row r="55" spans="1:12" ht="18.95" hidden="1" customHeight="1">
      <c r="A55" s="988"/>
      <c r="B55" s="986"/>
      <c r="C55" s="986"/>
      <c r="D55" s="989" t="s">
        <v>44</v>
      </c>
      <c r="E55" s="1012">
        <v>0</v>
      </c>
      <c r="F55" s="946">
        <v>0</v>
      </c>
      <c r="G55" s="946">
        <v>0</v>
      </c>
      <c r="H55" s="946">
        <v>0</v>
      </c>
      <c r="I55" s="946">
        <v>0</v>
      </c>
      <c r="J55" s="946">
        <v>0</v>
      </c>
      <c r="K55" s="946">
        <v>0</v>
      </c>
      <c r="L55" s="1013">
        <v>0</v>
      </c>
    </row>
    <row r="56" spans="1:12" ht="18.95" hidden="1" customHeight="1">
      <c r="A56" s="990"/>
      <c r="B56" s="991"/>
      <c r="C56" s="991"/>
      <c r="D56" s="994" t="s">
        <v>45</v>
      </c>
      <c r="E56" s="1014">
        <v>0</v>
      </c>
      <c r="F56" s="1015">
        <v>0</v>
      </c>
      <c r="G56" s="1015">
        <v>0</v>
      </c>
      <c r="H56" s="1015">
        <v>0</v>
      </c>
      <c r="I56" s="1015">
        <v>0</v>
      </c>
      <c r="J56" s="1015">
        <v>0</v>
      </c>
      <c r="K56" s="1015">
        <v>0</v>
      </c>
      <c r="L56" s="1016">
        <v>0</v>
      </c>
    </row>
    <row r="57" spans="1:12" ht="18.95" customHeight="1">
      <c r="A57" s="984" t="s">
        <v>367</v>
      </c>
      <c r="B57" s="985" t="s">
        <v>47</v>
      </c>
      <c r="C57" s="986" t="s">
        <v>368</v>
      </c>
      <c r="D57" s="989" t="s">
        <v>41</v>
      </c>
      <c r="E57" s="1081">
        <v>894199000</v>
      </c>
      <c r="F57" s="1076">
        <v>649264000</v>
      </c>
      <c r="G57" s="1076">
        <v>2301000</v>
      </c>
      <c r="H57" s="1076">
        <v>203415000</v>
      </c>
      <c r="I57" s="1076">
        <v>38307000</v>
      </c>
      <c r="J57" s="1076">
        <v>0</v>
      </c>
      <c r="K57" s="1076">
        <v>0</v>
      </c>
      <c r="L57" s="1084">
        <v>912000</v>
      </c>
    </row>
    <row r="58" spans="1:12" ht="18.95" customHeight="1">
      <c r="A58" s="984"/>
      <c r="B58" s="985"/>
      <c r="C58" s="986"/>
      <c r="D58" s="989" t="s">
        <v>42</v>
      </c>
      <c r="E58" s="1083">
        <v>1084915767.1600001</v>
      </c>
      <c r="F58" s="1076">
        <v>663889566.01999998</v>
      </c>
      <c r="G58" s="1076">
        <v>2406292</v>
      </c>
      <c r="H58" s="1076">
        <v>218842922.19</v>
      </c>
      <c r="I58" s="1076">
        <v>172853005.68000001</v>
      </c>
      <c r="J58" s="1076">
        <v>0</v>
      </c>
      <c r="K58" s="1076">
        <v>0</v>
      </c>
      <c r="L58" s="1084">
        <v>26923981.27</v>
      </c>
    </row>
    <row r="59" spans="1:12" ht="18.95" customHeight="1">
      <c r="A59" s="984"/>
      <c r="B59" s="985"/>
      <c r="C59" s="986"/>
      <c r="D59" s="989" t="s">
        <v>43</v>
      </c>
      <c r="E59" s="1083">
        <v>613622439.06999993</v>
      </c>
      <c r="F59" s="1076">
        <v>368951679.96000004</v>
      </c>
      <c r="G59" s="1076">
        <v>1658959.56</v>
      </c>
      <c r="H59" s="1076">
        <v>158457090.55999994</v>
      </c>
      <c r="I59" s="1076">
        <v>63229472.710000001</v>
      </c>
      <c r="J59" s="1076">
        <v>0</v>
      </c>
      <c r="K59" s="1076">
        <v>0</v>
      </c>
      <c r="L59" s="1084">
        <v>21325236.280000001</v>
      </c>
    </row>
    <row r="60" spans="1:12" ht="18.95" customHeight="1">
      <c r="A60" s="988"/>
      <c r="B60" s="986"/>
      <c r="C60" s="986"/>
      <c r="D60" s="989" t="s">
        <v>44</v>
      </c>
      <c r="E60" s="1012">
        <v>0.68622581670299332</v>
      </c>
      <c r="F60" s="946">
        <v>0.56826141594174329</v>
      </c>
      <c r="G60" s="946">
        <v>0.72097329856584091</v>
      </c>
      <c r="H60" s="946">
        <v>0.77898429594670959</v>
      </c>
      <c r="I60" s="946">
        <v>1.650598394810348</v>
      </c>
      <c r="J60" s="946">
        <v>0</v>
      </c>
      <c r="K60" s="946">
        <v>0</v>
      </c>
      <c r="L60" s="1013" t="s">
        <v>787</v>
      </c>
    </row>
    <row r="61" spans="1:12" ht="18.95" customHeight="1">
      <c r="A61" s="990"/>
      <c r="B61" s="991"/>
      <c r="C61" s="991"/>
      <c r="D61" s="989" t="s">
        <v>45</v>
      </c>
      <c r="E61" s="1014">
        <v>0.56559454442835544</v>
      </c>
      <c r="F61" s="1015">
        <v>0.55574254943010382</v>
      </c>
      <c r="G61" s="1015">
        <v>0.68942570560846317</v>
      </c>
      <c r="H61" s="1015">
        <v>0.72406769647513247</v>
      </c>
      <c r="I61" s="1015">
        <v>0.36579909305746011</v>
      </c>
      <c r="J61" s="1015">
        <v>0</v>
      </c>
      <c r="K61" s="1015">
        <v>0</v>
      </c>
      <c r="L61" s="1016">
        <v>0.79205359958267429</v>
      </c>
    </row>
    <row r="62" spans="1:12" ht="18.95" customHeight="1">
      <c r="A62" s="984" t="s">
        <v>369</v>
      </c>
      <c r="B62" s="985" t="s">
        <v>47</v>
      </c>
      <c r="C62" s="986" t="s">
        <v>132</v>
      </c>
      <c r="D62" s="987" t="s">
        <v>41</v>
      </c>
      <c r="E62" s="1081">
        <v>3038000</v>
      </c>
      <c r="F62" s="1076">
        <v>3038000</v>
      </c>
      <c r="G62" s="1076">
        <v>0</v>
      </c>
      <c r="H62" s="1076">
        <v>0</v>
      </c>
      <c r="I62" s="1076">
        <v>0</v>
      </c>
      <c r="J62" s="1076">
        <v>0</v>
      </c>
      <c r="K62" s="1076">
        <v>0</v>
      </c>
      <c r="L62" s="1084">
        <v>0</v>
      </c>
    </row>
    <row r="63" spans="1:12" ht="18.95" customHeight="1">
      <c r="A63" s="984"/>
      <c r="B63" s="985"/>
      <c r="C63" s="986"/>
      <c r="D63" s="989" t="s">
        <v>42</v>
      </c>
      <c r="E63" s="1083">
        <v>3040080</v>
      </c>
      <c r="F63" s="1076">
        <v>3040080</v>
      </c>
      <c r="G63" s="1076">
        <v>0</v>
      </c>
      <c r="H63" s="1076">
        <v>0</v>
      </c>
      <c r="I63" s="1076">
        <v>0</v>
      </c>
      <c r="J63" s="1076">
        <v>0</v>
      </c>
      <c r="K63" s="1076">
        <v>0</v>
      </c>
      <c r="L63" s="1084">
        <v>0</v>
      </c>
    </row>
    <row r="64" spans="1:12" ht="18.95" customHeight="1">
      <c r="A64" s="984"/>
      <c r="B64" s="985"/>
      <c r="C64" s="986"/>
      <c r="D64" s="989" t="s">
        <v>43</v>
      </c>
      <c r="E64" s="1083">
        <v>2734098</v>
      </c>
      <c r="F64" s="1076">
        <v>2734098</v>
      </c>
      <c r="G64" s="1076">
        <v>0</v>
      </c>
      <c r="H64" s="1076">
        <v>0</v>
      </c>
      <c r="I64" s="1076">
        <v>0</v>
      </c>
      <c r="J64" s="1076">
        <v>0</v>
      </c>
      <c r="K64" s="1076">
        <v>0</v>
      </c>
      <c r="L64" s="1084">
        <v>0</v>
      </c>
    </row>
    <row r="65" spans="1:12" ht="18.95" customHeight="1">
      <c r="A65" s="988"/>
      <c r="B65" s="986"/>
      <c r="C65" s="986"/>
      <c r="D65" s="989" t="s">
        <v>44</v>
      </c>
      <c r="E65" s="1012">
        <v>0.89996642527978932</v>
      </c>
      <c r="F65" s="946">
        <v>0.89996642527978932</v>
      </c>
      <c r="G65" s="946">
        <v>0</v>
      </c>
      <c r="H65" s="946">
        <v>0</v>
      </c>
      <c r="I65" s="946">
        <v>0</v>
      </c>
      <c r="J65" s="946">
        <v>0</v>
      </c>
      <c r="K65" s="946">
        <v>0</v>
      </c>
      <c r="L65" s="1013">
        <v>0</v>
      </c>
    </row>
    <row r="66" spans="1:12" ht="18.95" customHeight="1">
      <c r="A66" s="990"/>
      <c r="B66" s="991"/>
      <c r="C66" s="991"/>
      <c r="D66" s="994" t="s">
        <v>45</v>
      </c>
      <c r="E66" s="1014">
        <v>0.89935067498223731</v>
      </c>
      <c r="F66" s="1015">
        <v>0.89935067498223731</v>
      </c>
      <c r="G66" s="1015">
        <v>0</v>
      </c>
      <c r="H66" s="1015">
        <v>0</v>
      </c>
      <c r="I66" s="1015">
        <v>0</v>
      </c>
      <c r="J66" s="1015">
        <v>0</v>
      </c>
      <c r="K66" s="1015">
        <v>0</v>
      </c>
      <c r="L66" s="1016">
        <v>0</v>
      </c>
    </row>
    <row r="67" spans="1:12" ht="18.95" customHeight="1">
      <c r="A67" s="984" t="s">
        <v>370</v>
      </c>
      <c r="B67" s="985" t="s">
        <v>47</v>
      </c>
      <c r="C67" s="986" t="s">
        <v>371</v>
      </c>
      <c r="D67" s="987" t="s">
        <v>41</v>
      </c>
      <c r="E67" s="1081">
        <v>105995000</v>
      </c>
      <c r="F67" s="1076">
        <v>96626000</v>
      </c>
      <c r="G67" s="1076">
        <v>0</v>
      </c>
      <c r="H67" s="1076">
        <v>8897000</v>
      </c>
      <c r="I67" s="1076">
        <v>472000</v>
      </c>
      <c r="J67" s="1076">
        <v>0</v>
      </c>
      <c r="K67" s="1076">
        <v>0</v>
      </c>
      <c r="L67" s="1084">
        <v>0</v>
      </c>
    </row>
    <row r="68" spans="1:12" ht="18.95" customHeight="1">
      <c r="A68" s="984"/>
      <c r="B68" s="985"/>
      <c r="C68" s="986"/>
      <c r="D68" s="989" t="s">
        <v>42</v>
      </c>
      <c r="E68" s="1083">
        <v>227120813.81</v>
      </c>
      <c r="F68" s="1076">
        <v>181088947.15000001</v>
      </c>
      <c r="G68" s="1076">
        <v>0</v>
      </c>
      <c r="H68" s="1076">
        <v>42361155.710000001</v>
      </c>
      <c r="I68" s="1076">
        <v>3670710.9499999997</v>
      </c>
      <c r="J68" s="1076">
        <v>0</v>
      </c>
      <c r="K68" s="1076">
        <v>0</v>
      </c>
      <c r="L68" s="1084">
        <v>0</v>
      </c>
    </row>
    <row r="69" spans="1:12" ht="18.95" customHeight="1">
      <c r="A69" s="984"/>
      <c r="B69" s="985"/>
      <c r="C69" s="986"/>
      <c r="D69" s="989" t="s">
        <v>43</v>
      </c>
      <c r="E69" s="1083">
        <v>178694466.63999999</v>
      </c>
      <c r="F69" s="1076">
        <v>144932204.41</v>
      </c>
      <c r="G69" s="1076">
        <v>0</v>
      </c>
      <c r="H69" s="1076">
        <v>32727799.329999994</v>
      </c>
      <c r="I69" s="1076">
        <v>1034462.8999999999</v>
      </c>
      <c r="J69" s="1076">
        <v>0</v>
      </c>
      <c r="K69" s="1076">
        <v>0</v>
      </c>
      <c r="L69" s="1084">
        <v>0</v>
      </c>
    </row>
    <row r="70" spans="1:12" ht="18.95" customHeight="1">
      <c r="A70" s="988"/>
      <c r="B70" s="986"/>
      <c r="C70" s="986"/>
      <c r="D70" s="989" t="s">
        <v>44</v>
      </c>
      <c r="E70" s="1012">
        <v>1.6858763775649794</v>
      </c>
      <c r="F70" s="946">
        <v>1.4999296712065076</v>
      </c>
      <c r="G70" s="946">
        <v>0</v>
      </c>
      <c r="H70" s="946">
        <v>3.6785207744183426</v>
      </c>
      <c r="I70" s="946">
        <v>2.191658686440678</v>
      </c>
      <c r="J70" s="946">
        <v>0</v>
      </c>
      <c r="K70" s="946">
        <v>0</v>
      </c>
      <c r="L70" s="1013">
        <v>0</v>
      </c>
    </row>
    <row r="71" spans="1:12" ht="18.95" customHeight="1">
      <c r="A71" s="990"/>
      <c r="B71" s="991"/>
      <c r="C71" s="991"/>
      <c r="D71" s="992" t="s">
        <v>45</v>
      </c>
      <c r="E71" s="1014">
        <v>0.78678155314064913</v>
      </c>
      <c r="F71" s="1015">
        <v>0.80033710886810461</v>
      </c>
      <c r="G71" s="1015">
        <v>0</v>
      </c>
      <c r="H71" s="1015">
        <v>0.77258985930532809</v>
      </c>
      <c r="I71" s="1015">
        <v>0.28181540690366808</v>
      </c>
      <c r="J71" s="1015">
        <v>0</v>
      </c>
      <c r="K71" s="1015">
        <v>0</v>
      </c>
      <c r="L71" s="1016">
        <v>0</v>
      </c>
    </row>
    <row r="72" spans="1:12" ht="18.95" customHeight="1">
      <c r="A72" s="1001" t="s">
        <v>372</v>
      </c>
      <c r="B72" s="997" t="s">
        <v>47</v>
      </c>
      <c r="C72" s="1002" t="s">
        <v>373</v>
      </c>
      <c r="D72" s="999" t="s">
        <v>41</v>
      </c>
      <c r="E72" s="1081">
        <v>420597000</v>
      </c>
      <c r="F72" s="1076">
        <v>343703000</v>
      </c>
      <c r="G72" s="1076">
        <v>157000</v>
      </c>
      <c r="H72" s="1076">
        <v>60380000</v>
      </c>
      <c r="I72" s="1076">
        <v>1239000</v>
      </c>
      <c r="J72" s="1076">
        <v>0</v>
      </c>
      <c r="K72" s="1076">
        <v>0</v>
      </c>
      <c r="L72" s="1084">
        <v>15118000</v>
      </c>
    </row>
    <row r="73" spans="1:12" ht="18.95" customHeight="1">
      <c r="A73" s="984"/>
      <c r="B73" s="985"/>
      <c r="C73" s="986"/>
      <c r="D73" s="989" t="s">
        <v>42</v>
      </c>
      <c r="E73" s="1083">
        <v>425488241.11999989</v>
      </c>
      <c r="F73" s="1076">
        <v>348948596.45999992</v>
      </c>
      <c r="G73" s="1076">
        <v>168329</v>
      </c>
      <c r="H73" s="1076">
        <v>56825428.460000001</v>
      </c>
      <c r="I73" s="1076">
        <v>2827540.2</v>
      </c>
      <c r="J73" s="1076">
        <v>0</v>
      </c>
      <c r="K73" s="1076">
        <v>0</v>
      </c>
      <c r="L73" s="1084">
        <v>16718347</v>
      </c>
    </row>
    <row r="74" spans="1:12" ht="18.95" customHeight="1">
      <c r="A74" s="984"/>
      <c r="B74" s="985"/>
      <c r="C74" s="986"/>
      <c r="D74" s="989" t="s">
        <v>43</v>
      </c>
      <c r="E74" s="1083">
        <v>314608056.01999998</v>
      </c>
      <c r="F74" s="1076">
        <v>261371679.95000002</v>
      </c>
      <c r="G74" s="1076">
        <v>102374.87999999999</v>
      </c>
      <c r="H74" s="1076">
        <v>40154397.900000013</v>
      </c>
      <c r="I74" s="1076">
        <v>1855119.28</v>
      </c>
      <c r="J74" s="1076">
        <v>0</v>
      </c>
      <c r="K74" s="1076">
        <v>0</v>
      </c>
      <c r="L74" s="1084">
        <v>11124484.010000002</v>
      </c>
    </row>
    <row r="75" spans="1:12" ht="18.95" customHeight="1">
      <c r="A75" s="988"/>
      <c r="B75" s="986"/>
      <c r="C75" s="986" t="s">
        <v>4</v>
      </c>
      <c r="D75" s="989" t="s">
        <v>44</v>
      </c>
      <c r="E75" s="1012">
        <v>0.74800356640679788</v>
      </c>
      <c r="F75" s="946">
        <v>0.76045795337835287</v>
      </c>
      <c r="G75" s="946">
        <v>0.65206929936305724</v>
      </c>
      <c r="H75" s="946">
        <v>0.66502812023848978</v>
      </c>
      <c r="I75" s="946">
        <v>1.4972714124293784</v>
      </c>
      <c r="J75" s="946">
        <v>0</v>
      </c>
      <c r="K75" s="946">
        <v>0</v>
      </c>
      <c r="L75" s="1013">
        <v>0.73584363077126613</v>
      </c>
    </row>
    <row r="76" spans="1:12" ht="18.75" customHeight="1">
      <c r="A76" s="990"/>
      <c r="B76" s="991"/>
      <c r="C76" s="991"/>
      <c r="D76" s="995" t="s">
        <v>45</v>
      </c>
      <c r="E76" s="1014">
        <v>0.73940481925391566</v>
      </c>
      <c r="F76" s="1015">
        <v>0.74902631104281037</v>
      </c>
      <c r="G76" s="1015">
        <v>0.60818326016313284</v>
      </c>
      <c r="H76" s="1015">
        <v>0.70662727916367762</v>
      </c>
      <c r="I76" s="1015">
        <v>0.65608944481143006</v>
      </c>
      <c r="J76" s="1015">
        <v>0</v>
      </c>
      <c r="K76" s="1015">
        <v>0</v>
      </c>
      <c r="L76" s="1016">
        <v>0.66540573718203133</v>
      </c>
    </row>
    <row r="77" spans="1:12" ht="18.95" hidden="1" customHeight="1">
      <c r="A77" s="984" t="s">
        <v>374</v>
      </c>
      <c r="B77" s="985" t="s">
        <v>47</v>
      </c>
      <c r="C77" s="986" t="s">
        <v>375</v>
      </c>
      <c r="D77" s="1000" t="s">
        <v>41</v>
      </c>
      <c r="E77" s="1081">
        <v>0</v>
      </c>
      <c r="F77" s="1082">
        <v>0</v>
      </c>
      <c r="G77" s="1082">
        <v>0</v>
      </c>
      <c r="H77" s="1082">
        <v>0</v>
      </c>
      <c r="I77" s="1082">
        <v>0</v>
      </c>
      <c r="J77" s="1082">
        <v>0</v>
      </c>
      <c r="K77" s="1082">
        <v>0</v>
      </c>
      <c r="L77" s="1085">
        <v>0</v>
      </c>
    </row>
    <row r="78" spans="1:12" ht="18.95" hidden="1" customHeight="1">
      <c r="A78" s="984"/>
      <c r="B78" s="985"/>
      <c r="C78" s="986"/>
      <c r="D78" s="989" t="s">
        <v>42</v>
      </c>
      <c r="E78" s="1083">
        <v>0</v>
      </c>
      <c r="F78" s="1076">
        <v>0</v>
      </c>
      <c r="G78" s="1076">
        <v>0</v>
      </c>
      <c r="H78" s="1076">
        <v>0</v>
      </c>
      <c r="I78" s="1076">
        <v>0</v>
      </c>
      <c r="J78" s="1076">
        <v>0</v>
      </c>
      <c r="K78" s="1076">
        <v>0</v>
      </c>
      <c r="L78" s="1084">
        <v>0</v>
      </c>
    </row>
    <row r="79" spans="1:12" ht="18.95" hidden="1" customHeight="1">
      <c r="A79" s="984"/>
      <c r="B79" s="985"/>
      <c r="C79" s="986"/>
      <c r="D79" s="989" t="s">
        <v>43</v>
      </c>
      <c r="E79" s="1083">
        <v>0</v>
      </c>
      <c r="F79" s="1076">
        <v>0</v>
      </c>
      <c r="G79" s="1076">
        <v>0</v>
      </c>
      <c r="H79" s="1076">
        <v>0</v>
      </c>
      <c r="I79" s="1076">
        <v>0</v>
      </c>
      <c r="J79" s="1076">
        <v>0</v>
      </c>
      <c r="K79" s="1076">
        <v>0</v>
      </c>
      <c r="L79" s="1084">
        <v>0</v>
      </c>
    </row>
    <row r="80" spans="1:12" ht="18.95" hidden="1" customHeight="1">
      <c r="A80" s="988"/>
      <c r="B80" s="986"/>
      <c r="C80" s="986"/>
      <c r="D80" s="989" t="s">
        <v>44</v>
      </c>
      <c r="E80" s="1012">
        <v>0</v>
      </c>
      <c r="F80" s="946">
        <v>0</v>
      </c>
      <c r="G80" s="946">
        <v>0</v>
      </c>
      <c r="H80" s="946">
        <v>0</v>
      </c>
      <c r="I80" s="946">
        <v>0</v>
      </c>
      <c r="J80" s="946">
        <v>0</v>
      </c>
      <c r="K80" s="946">
        <v>0</v>
      </c>
      <c r="L80" s="1013">
        <v>0</v>
      </c>
    </row>
    <row r="81" spans="1:12" ht="18.95" hidden="1" customHeight="1">
      <c r="A81" s="990"/>
      <c r="B81" s="991"/>
      <c r="C81" s="991"/>
      <c r="D81" s="989" t="s">
        <v>45</v>
      </c>
      <c r="E81" s="1014">
        <v>0</v>
      </c>
      <c r="F81" s="1015">
        <v>0</v>
      </c>
      <c r="G81" s="1015">
        <v>0</v>
      </c>
      <c r="H81" s="1015">
        <v>0</v>
      </c>
      <c r="I81" s="1015">
        <v>0</v>
      </c>
      <c r="J81" s="1015">
        <v>0</v>
      </c>
      <c r="K81" s="1015">
        <v>0</v>
      </c>
      <c r="L81" s="1016">
        <v>0</v>
      </c>
    </row>
    <row r="82" spans="1:12" ht="18.95" hidden="1" customHeight="1">
      <c r="A82" s="984" t="s">
        <v>376</v>
      </c>
      <c r="B82" s="985" t="s">
        <v>47</v>
      </c>
      <c r="C82" s="986" t="s">
        <v>111</v>
      </c>
      <c r="D82" s="987" t="s">
        <v>41</v>
      </c>
      <c r="E82" s="1081">
        <v>0</v>
      </c>
      <c r="F82" s="1082">
        <v>0</v>
      </c>
      <c r="G82" s="1082">
        <v>0</v>
      </c>
      <c r="H82" s="1082">
        <v>0</v>
      </c>
      <c r="I82" s="1082">
        <v>0</v>
      </c>
      <c r="J82" s="1082">
        <v>0</v>
      </c>
      <c r="K82" s="1082">
        <v>0</v>
      </c>
      <c r="L82" s="1085">
        <v>0</v>
      </c>
    </row>
    <row r="83" spans="1:12" ht="18.95" hidden="1" customHeight="1">
      <c r="A83" s="984"/>
      <c r="B83" s="985"/>
      <c r="C83" s="986"/>
      <c r="D83" s="989" t="s">
        <v>42</v>
      </c>
      <c r="E83" s="1083">
        <v>0</v>
      </c>
      <c r="F83" s="1076">
        <v>0</v>
      </c>
      <c r="G83" s="1076">
        <v>0</v>
      </c>
      <c r="H83" s="1076">
        <v>0</v>
      </c>
      <c r="I83" s="1076">
        <v>0</v>
      </c>
      <c r="J83" s="1076">
        <v>0</v>
      </c>
      <c r="K83" s="1076">
        <v>0</v>
      </c>
      <c r="L83" s="1084">
        <v>0</v>
      </c>
    </row>
    <row r="84" spans="1:12" ht="18.95" hidden="1" customHeight="1">
      <c r="A84" s="984"/>
      <c r="B84" s="985"/>
      <c r="C84" s="986"/>
      <c r="D84" s="989" t="s">
        <v>43</v>
      </c>
      <c r="E84" s="1083">
        <v>0</v>
      </c>
      <c r="F84" s="1076">
        <v>0</v>
      </c>
      <c r="G84" s="1076">
        <v>0</v>
      </c>
      <c r="H84" s="1076">
        <v>0</v>
      </c>
      <c r="I84" s="1076">
        <v>0</v>
      </c>
      <c r="J84" s="1076">
        <v>0</v>
      </c>
      <c r="K84" s="1076">
        <v>0</v>
      </c>
      <c r="L84" s="1084">
        <v>0</v>
      </c>
    </row>
    <row r="85" spans="1:12" ht="18.95" hidden="1" customHeight="1">
      <c r="A85" s="988"/>
      <c r="B85" s="986"/>
      <c r="C85" s="986"/>
      <c r="D85" s="989" t="s">
        <v>44</v>
      </c>
      <c r="E85" s="1012">
        <v>0</v>
      </c>
      <c r="F85" s="946">
        <v>0</v>
      </c>
      <c r="G85" s="946">
        <v>0</v>
      </c>
      <c r="H85" s="946">
        <v>0</v>
      </c>
      <c r="I85" s="946">
        <v>0</v>
      </c>
      <c r="J85" s="946">
        <v>0</v>
      </c>
      <c r="K85" s="946">
        <v>0</v>
      </c>
      <c r="L85" s="1013">
        <v>0</v>
      </c>
    </row>
    <row r="86" spans="1:12" ht="18.95" hidden="1" customHeight="1">
      <c r="A86" s="990"/>
      <c r="B86" s="991"/>
      <c r="C86" s="991"/>
      <c r="D86" s="994" t="s">
        <v>45</v>
      </c>
      <c r="E86" s="1014">
        <v>0</v>
      </c>
      <c r="F86" s="1015">
        <v>0</v>
      </c>
      <c r="G86" s="1015">
        <v>0</v>
      </c>
      <c r="H86" s="1015">
        <v>0</v>
      </c>
      <c r="I86" s="1015">
        <v>0</v>
      </c>
      <c r="J86" s="1015">
        <v>0</v>
      </c>
      <c r="K86" s="1015">
        <v>0</v>
      </c>
      <c r="L86" s="1016">
        <v>0</v>
      </c>
    </row>
    <row r="87" spans="1:12" ht="18.95" customHeight="1">
      <c r="A87" s="984" t="s">
        <v>377</v>
      </c>
      <c r="B87" s="985" t="s">
        <v>47</v>
      </c>
      <c r="C87" s="986" t="s">
        <v>83</v>
      </c>
      <c r="D87" s="989" t="s">
        <v>41</v>
      </c>
      <c r="E87" s="1081">
        <v>1684879000</v>
      </c>
      <c r="F87" s="1076">
        <v>504576000</v>
      </c>
      <c r="G87" s="1076">
        <v>2411000</v>
      </c>
      <c r="H87" s="1076">
        <v>1116860000</v>
      </c>
      <c r="I87" s="1076">
        <v>46077000</v>
      </c>
      <c r="J87" s="1076">
        <v>0</v>
      </c>
      <c r="K87" s="1076">
        <v>0</v>
      </c>
      <c r="L87" s="1084">
        <v>14955000</v>
      </c>
    </row>
    <row r="88" spans="1:12" ht="18.95" customHeight="1">
      <c r="A88" s="984"/>
      <c r="B88" s="985"/>
      <c r="C88" s="986"/>
      <c r="D88" s="989" t="s">
        <v>42</v>
      </c>
      <c r="E88" s="1083">
        <v>1801559093.6799998</v>
      </c>
      <c r="F88" s="1076">
        <v>512528023.98999995</v>
      </c>
      <c r="G88" s="1076">
        <v>2581459.2999999998</v>
      </c>
      <c r="H88" s="1076">
        <v>1158401409.2799997</v>
      </c>
      <c r="I88" s="1076">
        <v>66413660.68</v>
      </c>
      <c r="J88" s="1076">
        <v>5000</v>
      </c>
      <c r="K88" s="1076">
        <v>0</v>
      </c>
      <c r="L88" s="1084">
        <v>61629540.430000007</v>
      </c>
    </row>
    <row r="89" spans="1:12" ht="18.95" customHeight="1">
      <c r="A89" s="984"/>
      <c r="B89" s="985"/>
      <c r="C89" s="986"/>
      <c r="D89" s="989" t="s">
        <v>43</v>
      </c>
      <c r="E89" s="1083">
        <v>1359641664.1799996</v>
      </c>
      <c r="F89" s="1076">
        <v>398958066.22000003</v>
      </c>
      <c r="G89" s="1076">
        <v>1658434.0300000003</v>
      </c>
      <c r="H89" s="1076">
        <v>900205008.2499994</v>
      </c>
      <c r="I89" s="1076">
        <v>15514432.420000004</v>
      </c>
      <c r="J89" s="1076">
        <v>0</v>
      </c>
      <c r="K89" s="1076">
        <v>0</v>
      </c>
      <c r="L89" s="1084">
        <v>43305723.260000035</v>
      </c>
    </row>
    <row r="90" spans="1:12" ht="18.95" customHeight="1">
      <c r="A90" s="984"/>
      <c r="B90" s="986"/>
      <c r="C90" s="986"/>
      <c r="D90" s="989" t="s">
        <v>44</v>
      </c>
      <c r="E90" s="1012">
        <v>0.80696694788171708</v>
      </c>
      <c r="F90" s="946">
        <v>0.79067983063007363</v>
      </c>
      <c r="G90" s="946">
        <v>0.68786148071339703</v>
      </c>
      <c r="H90" s="946">
        <v>0.8060141900059089</v>
      </c>
      <c r="I90" s="946">
        <v>0.33670665234281755</v>
      </c>
      <c r="J90" s="946">
        <v>0</v>
      </c>
      <c r="K90" s="946">
        <v>0</v>
      </c>
      <c r="L90" s="1013">
        <v>2.8957354236041479</v>
      </c>
    </row>
    <row r="91" spans="1:12" ht="18.95" customHeight="1">
      <c r="A91" s="990"/>
      <c r="B91" s="991"/>
      <c r="C91" s="991"/>
      <c r="D91" s="992" t="s">
        <v>45</v>
      </c>
      <c r="E91" s="1014">
        <v>0.75470278435479654</v>
      </c>
      <c r="F91" s="1015">
        <v>0.77841219903281655</v>
      </c>
      <c r="G91" s="1015">
        <v>0.64244051029586269</v>
      </c>
      <c r="H91" s="1015">
        <v>0.77710973159944496</v>
      </c>
      <c r="I91" s="1015">
        <v>0.2336030307793599</v>
      </c>
      <c r="J91" s="1015">
        <v>0</v>
      </c>
      <c r="K91" s="1015">
        <v>0</v>
      </c>
      <c r="L91" s="1016">
        <v>0.7026780170328788</v>
      </c>
    </row>
    <row r="92" spans="1:12" ht="18.95" hidden="1" customHeight="1">
      <c r="A92" s="984" t="s">
        <v>378</v>
      </c>
      <c r="B92" s="985" t="s">
        <v>47</v>
      </c>
      <c r="C92" s="986" t="s">
        <v>379</v>
      </c>
      <c r="D92" s="987" t="s">
        <v>41</v>
      </c>
      <c r="E92" s="1081">
        <v>0</v>
      </c>
      <c r="F92" s="1082">
        <v>0</v>
      </c>
      <c r="G92" s="1082">
        <v>0</v>
      </c>
      <c r="H92" s="1082">
        <v>0</v>
      </c>
      <c r="I92" s="1082">
        <v>0</v>
      </c>
      <c r="J92" s="1082">
        <v>0</v>
      </c>
      <c r="K92" s="1082">
        <v>0</v>
      </c>
      <c r="L92" s="1085">
        <v>0</v>
      </c>
    </row>
    <row r="93" spans="1:12" ht="18.95" hidden="1" customHeight="1">
      <c r="A93" s="984"/>
      <c r="B93" s="985"/>
      <c r="C93" s="986" t="s">
        <v>380</v>
      </c>
      <c r="D93" s="989" t="s">
        <v>42</v>
      </c>
      <c r="E93" s="1083">
        <v>0</v>
      </c>
      <c r="F93" s="1076">
        <v>0</v>
      </c>
      <c r="G93" s="1076">
        <v>0</v>
      </c>
      <c r="H93" s="1076">
        <v>0</v>
      </c>
      <c r="I93" s="1076">
        <v>0</v>
      </c>
      <c r="J93" s="1076">
        <v>0</v>
      </c>
      <c r="K93" s="1076">
        <v>0</v>
      </c>
      <c r="L93" s="1084">
        <v>0</v>
      </c>
    </row>
    <row r="94" spans="1:12" ht="18.95" hidden="1" customHeight="1">
      <c r="A94" s="984"/>
      <c r="B94" s="985"/>
      <c r="C94" s="986" t="s">
        <v>381</v>
      </c>
      <c r="D94" s="989" t="s">
        <v>43</v>
      </c>
      <c r="E94" s="1083">
        <v>0</v>
      </c>
      <c r="F94" s="1076">
        <v>0</v>
      </c>
      <c r="G94" s="1076">
        <v>0</v>
      </c>
      <c r="H94" s="1076">
        <v>0</v>
      </c>
      <c r="I94" s="1076">
        <v>0</v>
      </c>
      <c r="J94" s="1076">
        <v>0</v>
      </c>
      <c r="K94" s="1076">
        <v>0</v>
      </c>
      <c r="L94" s="1084">
        <v>0</v>
      </c>
    </row>
    <row r="95" spans="1:12" ht="18.95" hidden="1" customHeight="1">
      <c r="A95" s="988"/>
      <c r="B95" s="986"/>
      <c r="C95" s="986" t="s">
        <v>382</v>
      </c>
      <c r="D95" s="989" t="s">
        <v>44</v>
      </c>
      <c r="E95" s="1012">
        <v>0</v>
      </c>
      <c r="F95" s="946">
        <v>0</v>
      </c>
      <c r="G95" s="946">
        <v>0</v>
      </c>
      <c r="H95" s="946">
        <v>0</v>
      </c>
      <c r="I95" s="946">
        <v>0</v>
      </c>
      <c r="J95" s="946">
        <v>0</v>
      </c>
      <c r="K95" s="946">
        <v>0</v>
      </c>
      <c r="L95" s="1013">
        <v>0</v>
      </c>
    </row>
    <row r="96" spans="1:12" ht="18.95" hidden="1" customHeight="1">
      <c r="A96" s="990"/>
      <c r="B96" s="991"/>
      <c r="C96" s="991"/>
      <c r="D96" s="994" t="s">
        <v>45</v>
      </c>
      <c r="E96" s="1014">
        <v>0</v>
      </c>
      <c r="F96" s="1015">
        <v>0</v>
      </c>
      <c r="G96" s="1015">
        <v>0</v>
      </c>
      <c r="H96" s="1015">
        <v>0</v>
      </c>
      <c r="I96" s="1015">
        <v>0</v>
      </c>
      <c r="J96" s="1015">
        <v>0</v>
      </c>
      <c r="K96" s="1015">
        <v>0</v>
      </c>
      <c r="L96" s="1016">
        <v>0</v>
      </c>
    </row>
    <row r="97" spans="1:12" ht="18.95" customHeight="1">
      <c r="A97" s="984" t="s">
        <v>383</v>
      </c>
      <c r="B97" s="985" t="s">
        <v>47</v>
      </c>
      <c r="C97" s="986" t="s">
        <v>113</v>
      </c>
      <c r="D97" s="989" t="s">
        <v>41</v>
      </c>
      <c r="E97" s="1081">
        <v>6340000</v>
      </c>
      <c r="F97" s="1076">
        <v>1633000</v>
      </c>
      <c r="G97" s="1076">
        <v>5000</v>
      </c>
      <c r="H97" s="1076">
        <v>3560000</v>
      </c>
      <c r="I97" s="1076">
        <v>1142000</v>
      </c>
      <c r="J97" s="1076">
        <v>0</v>
      </c>
      <c r="K97" s="1076">
        <v>0</v>
      </c>
      <c r="L97" s="1084">
        <v>0</v>
      </c>
    </row>
    <row r="98" spans="1:12" ht="18.95" customHeight="1">
      <c r="A98" s="984"/>
      <c r="B98" s="985"/>
      <c r="C98" s="986"/>
      <c r="D98" s="989" t="s">
        <v>42</v>
      </c>
      <c r="E98" s="1083">
        <v>45740000</v>
      </c>
      <c r="F98" s="1076">
        <v>23970700</v>
      </c>
      <c r="G98" s="1076">
        <v>5000</v>
      </c>
      <c r="H98" s="1076">
        <v>9291898</v>
      </c>
      <c r="I98" s="1076">
        <v>12472402</v>
      </c>
      <c r="J98" s="1076">
        <v>0</v>
      </c>
      <c r="K98" s="1076">
        <v>0</v>
      </c>
      <c r="L98" s="1084">
        <v>0</v>
      </c>
    </row>
    <row r="99" spans="1:12" ht="18.95" customHeight="1">
      <c r="A99" s="984"/>
      <c r="B99" s="985"/>
      <c r="C99" s="986"/>
      <c r="D99" s="989" t="s">
        <v>43</v>
      </c>
      <c r="E99" s="1083">
        <v>28056504.049999997</v>
      </c>
      <c r="F99" s="1076">
        <v>20183476.549999997</v>
      </c>
      <c r="G99" s="1076">
        <v>0</v>
      </c>
      <c r="H99" s="1076">
        <v>2432712.7300000009</v>
      </c>
      <c r="I99" s="1076">
        <v>5440314.7700000005</v>
      </c>
      <c r="J99" s="1076">
        <v>0</v>
      </c>
      <c r="K99" s="1076">
        <v>0</v>
      </c>
      <c r="L99" s="1084">
        <v>0</v>
      </c>
    </row>
    <row r="100" spans="1:12" ht="18.95" customHeight="1">
      <c r="A100" s="988"/>
      <c r="B100" s="986"/>
      <c r="C100" s="986"/>
      <c r="D100" s="989" t="s">
        <v>44</v>
      </c>
      <c r="E100" s="1012">
        <v>4.4253160962145106</v>
      </c>
      <c r="F100" s="946" t="s">
        <v>787</v>
      </c>
      <c r="G100" s="946">
        <v>0</v>
      </c>
      <c r="H100" s="946">
        <v>0.68334627247191038</v>
      </c>
      <c r="I100" s="946">
        <v>4.7638483099824871</v>
      </c>
      <c r="J100" s="946">
        <v>0</v>
      </c>
      <c r="K100" s="946">
        <v>0</v>
      </c>
      <c r="L100" s="1013">
        <v>0</v>
      </c>
    </row>
    <row r="101" spans="1:12" ht="18.95" customHeight="1">
      <c r="A101" s="990"/>
      <c r="B101" s="991"/>
      <c r="C101" s="991"/>
      <c r="D101" s="992" t="s">
        <v>45</v>
      </c>
      <c r="E101" s="1014">
        <v>0.61339099365981631</v>
      </c>
      <c r="F101" s="1015">
        <v>0.84200613874438368</v>
      </c>
      <c r="G101" s="1015">
        <v>0</v>
      </c>
      <c r="H101" s="1015">
        <v>0.26181009843198894</v>
      </c>
      <c r="I101" s="1015">
        <v>0.43618821538946551</v>
      </c>
      <c r="J101" s="1015">
        <v>0</v>
      </c>
      <c r="K101" s="1015">
        <v>0</v>
      </c>
      <c r="L101" s="1016">
        <v>0</v>
      </c>
    </row>
    <row r="102" spans="1:12" ht="18.95" hidden="1" customHeight="1">
      <c r="A102" s="1001" t="s">
        <v>384</v>
      </c>
      <c r="B102" s="997" t="s">
        <v>47</v>
      </c>
      <c r="C102" s="1002" t="s">
        <v>385</v>
      </c>
      <c r="D102" s="999" t="s">
        <v>41</v>
      </c>
      <c r="E102" s="1081">
        <v>0</v>
      </c>
      <c r="F102" s="1076">
        <v>0</v>
      </c>
      <c r="G102" s="1076">
        <v>0</v>
      </c>
      <c r="H102" s="1076">
        <v>0</v>
      </c>
      <c r="I102" s="1076">
        <v>0</v>
      </c>
      <c r="J102" s="1076">
        <v>0</v>
      </c>
      <c r="K102" s="1076">
        <v>0</v>
      </c>
      <c r="L102" s="1084">
        <v>0</v>
      </c>
    </row>
    <row r="103" spans="1:12" ht="18.95" hidden="1" customHeight="1">
      <c r="A103" s="984"/>
      <c r="B103" s="985"/>
      <c r="C103" s="986" t="s">
        <v>386</v>
      </c>
      <c r="D103" s="989" t="s">
        <v>42</v>
      </c>
      <c r="E103" s="1083">
        <v>0</v>
      </c>
      <c r="F103" s="1076">
        <v>0</v>
      </c>
      <c r="G103" s="1076">
        <v>0</v>
      </c>
      <c r="H103" s="1076">
        <v>0</v>
      </c>
      <c r="I103" s="1076">
        <v>0</v>
      </c>
      <c r="J103" s="1076">
        <v>0</v>
      </c>
      <c r="K103" s="1076">
        <v>0</v>
      </c>
      <c r="L103" s="1084">
        <v>0</v>
      </c>
    </row>
    <row r="104" spans="1:12" ht="18.95" hidden="1" customHeight="1">
      <c r="A104" s="984"/>
      <c r="B104" s="985"/>
      <c r="C104" s="986"/>
      <c r="D104" s="989" t="s">
        <v>43</v>
      </c>
      <c r="E104" s="1083">
        <v>0</v>
      </c>
      <c r="F104" s="1076">
        <v>0</v>
      </c>
      <c r="G104" s="1076">
        <v>0</v>
      </c>
      <c r="H104" s="1076">
        <v>0</v>
      </c>
      <c r="I104" s="1076">
        <v>0</v>
      </c>
      <c r="J104" s="1076">
        <v>0</v>
      </c>
      <c r="K104" s="1076">
        <v>0</v>
      </c>
      <c r="L104" s="1084">
        <v>0</v>
      </c>
    </row>
    <row r="105" spans="1:12" ht="18.95" hidden="1" customHeight="1">
      <c r="A105" s="988"/>
      <c r="B105" s="986"/>
      <c r="C105" s="986"/>
      <c r="D105" s="989" t="s">
        <v>44</v>
      </c>
      <c r="E105" s="1012">
        <v>0</v>
      </c>
      <c r="F105" s="946">
        <v>0</v>
      </c>
      <c r="G105" s="946">
        <v>0</v>
      </c>
      <c r="H105" s="946">
        <v>0</v>
      </c>
      <c r="I105" s="946">
        <v>0</v>
      </c>
      <c r="J105" s="946">
        <v>0</v>
      </c>
      <c r="K105" s="946">
        <v>0</v>
      </c>
      <c r="L105" s="1013">
        <v>0</v>
      </c>
    </row>
    <row r="106" spans="1:12" ht="18.95" hidden="1" customHeight="1">
      <c r="A106" s="990"/>
      <c r="B106" s="991"/>
      <c r="C106" s="991"/>
      <c r="D106" s="995" t="s">
        <v>45</v>
      </c>
      <c r="E106" s="1014">
        <v>0</v>
      </c>
      <c r="F106" s="1015">
        <v>0</v>
      </c>
      <c r="G106" s="1015">
        <v>0</v>
      </c>
      <c r="H106" s="1015">
        <v>0</v>
      </c>
      <c r="I106" s="1015">
        <v>0</v>
      </c>
      <c r="J106" s="1015">
        <v>0</v>
      </c>
      <c r="K106" s="1015">
        <v>0</v>
      </c>
      <c r="L106" s="1016">
        <v>0</v>
      </c>
    </row>
    <row r="107" spans="1:12" ht="18.95" customHeight="1">
      <c r="A107" s="984" t="s">
        <v>387</v>
      </c>
      <c r="B107" s="985" t="s">
        <v>47</v>
      </c>
      <c r="C107" s="986" t="s">
        <v>388</v>
      </c>
      <c r="D107" s="1000" t="s">
        <v>41</v>
      </c>
      <c r="E107" s="1081">
        <v>2902905000</v>
      </c>
      <c r="F107" s="1076">
        <v>2636154000</v>
      </c>
      <c r="G107" s="1076">
        <v>4694000</v>
      </c>
      <c r="H107" s="1076">
        <v>198723000</v>
      </c>
      <c r="I107" s="1076">
        <v>55726000</v>
      </c>
      <c r="J107" s="1076">
        <v>0</v>
      </c>
      <c r="K107" s="1076">
        <v>0</v>
      </c>
      <c r="L107" s="1084">
        <v>7608000</v>
      </c>
    </row>
    <row r="108" spans="1:12" ht="18.95" customHeight="1">
      <c r="A108" s="984"/>
      <c r="B108" s="985"/>
      <c r="C108" s="986" t="s">
        <v>389</v>
      </c>
      <c r="D108" s="989" t="s">
        <v>42</v>
      </c>
      <c r="E108" s="1083">
        <v>3302426942.71</v>
      </c>
      <c r="F108" s="1076">
        <v>2878130297.23</v>
      </c>
      <c r="G108" s="1076">
        <v>4236617.38</v>
      </c>
      <c r="H108" s="1076">
        <v>261378416.62999994</v>
      </c>
      <c r="I108" s="1076">
        <v>134740245.47</v>
      </c>
      <c r="J108" s="1076">
        <v>0</v>
      </c>
      <c r="K108" s="1076">
        <v>0</v>
      </c>
      <c r="L108" s="1084">
        <v>23941366</v>
      </c>
    </row>
    <row r="109" spans="1:12" ht="18.95" customHeight="1">
      <c r="A109" s="984"/>
      <c r="B109" s="985"/>
      <c r="C109" s="986"/>
      <c r="D109" s="989" t="s">
        <v>43</v>
      </c>
      <c r="E109" s="1083">
        <v>2912491534.1600003</v>
      </c>
      <c r="F109" s="1076">
        <v>2619693330.5900002</v>
      </c>
      <c r="G109" s="1076">
        <v>3012232.54</v>
      </c>
      <c r="H109" s="1076">
        <v>193715532.99000007</v>
      </c>
      <c r="I109" s="1076">
        <v>86532297.669999987</v>
      </c>
      <c r="J109" s="1076">
        <v>0</v>
      </c>
      <c r="K109" s="1076">
        <v>0</v>
      </c>
      <c r="L109" s="1084">
        <v>9538140.3699999992</v>
      </c>
    </row>
    <row r="110" spans="1:12" ht="18.95" customHeight="1">
      <c r="A110" s="984"/>
      <c r="B110" s="986"/>
      <c r="C110" s="986"/>
      <c r="D110" s="989" t="s">
        <v>44</v>
      </c>
      <c r="E110" s="1012">
        <v>1.0033023933473539</v>
      </c>
      <c r="F110" s="946">
        <v>0.99375580128854391</v>
      </c>
      <c r="G110" s="946">
        <v>0.64171975713677032</v>
      </c>
      <c r="H110" s="946">
        <v>0.97480177427877024</v>
      </c>
      <c r="I110" s="946">
        <v>1.5528173145389941</v>
      </c>
      <c r="J110" s="946">
        <v>0</v>
      </c>
      <c r="K110" s="946">
        <v>0</v>
      </c>
      <c r="L110" s="1013">
        <v>1.2536987868033647</v>
      </c>
    </row>
    <row r="111" spans="1:12" ht="18.95" customHeight="1">
      <c r="A111" s="990"/>
      <c r="B111" s="991"/>
      <c r="C111" s="991"/>
      <c r="D111" s="989" t="s">
        <v>45</v>
      </c>
      <c r="E111" s="1014">
        <v>0.88192459203048545</v>
      </c>
      <c r="F111" s="1015">
        <v>0.91020664808374818</v>
      </c>
      <c r="G111" s="1015">
        <v>0.71099942945520378</v>
      </c>
      <c r="H111" s="1015">
        <v>0.74113056268229838</v>
      </c>
      <c r="I111" s="1015">
        <v>0.64221567482053055</v>
      </c>
      <c r="J111" s="1015">
        <v>0</v>
      </c>
      <c r="K111" s="1015">
        <v>0</v>
      </c>
      <c r="L111" s="1016">
        <v>0.39839582962810055</v>
      </c>
    </row>
    <row r="112" spans="1:12" ht="18.95" customHeight="1">
      <c r="A112" s="984" t="s">
        <v>390</v>
      </c>
      <c r="B112" s="985" t="s">
        <v>47</v>
      </c>
      <c r="C112" s="986" t="s">
        <v>391</v>
      </c>
      <c r="D112" s="987" t="s">
        <v>41</v>
      </c>
      <c r="E112" s="1081">
        <v>100518000</v>
      </c>
      <c r="F112" s="1076">
        <v>100518000</v>
      </c>
      <c r="G112" s="1076">
        <v>0</v>
      </c>
      <c r="H112" s="1076">
        <v>0</v>
      </c>
      <c r="I112" s="1076">
        <v>0</v>
      </c>
      <c r="J112" s="1076">
        <v>0</v>
      </c>
      <c r="K112" s="1076">
        <v>0</v>
      </c>
      <c r="L112" s="1084">
        <v>0</v>
      </c>
    </row>
    <row r="113" spans="1:12" ht="18.95" customHeight="1">
      <c r="A113" s="984"/>
      <c r="B113" s="985"/>
      <c r="C113" s="986"/>
      <c r="D113" s="989" t="s">
        <v>42</v>
      </c>
      <c r="E113" s="1083">
        <v>100527932.59999999</v>
      </c>
      <c r="F113" s="1076">
        <v>100517500</v>
      </c>
      <c r="G113" s="1076">
        <v>0</v>
      </c>
      <c r="H113" s="1076">
        <v>10432.6</v>
      </c>
      <c r="I113" s="1076">
        <v>0</v>
      </c>
      <c r="J113" s="1076">
        <v>0</v>
      </c>
      <c r="K113" s="1076">
        <v>0</v>
      </c>
      <c r="L113" s="1084">
        <v>0</v>
      </c>
    </row>
    <row r="114" spans="1:12" ht="18.95" customHeight="1">
      <c r="A114" s="984"/>
      <c r="B114" s="985"/>
      <c r="C114" s="986"/>
      <c r="D114" s="989" t="s">
        <v>43</v>
      </c>
      <c r="E114" s="1083">
        <v>84609631.120000005</v>
      </c>
      <c r="F114" s="1076">
        <v>84608426.109999999</v>
      </c>
      <c r="G114" s="1076">
        <v>0</v>
      </c>
      <c r="H114" s="1076">
        <v>1205.01</v>
      </c>
      <c r="I114" s="1076">
        <v>0</v>
      </c>
      <c r="J114" s="1076">
        <v>0</v>
      </c>
      <c r="K114" s="1076">
        <v>0</v>
      </c>
      <c r="L114" s="1084">
        <v>0</v>
      </c>
    </row>
    <row r="115" spans="1:12" ht="18.95" customHeight="1">
      <c r="A115" s="988"/>
      <c r="B115" s="986"/>
      <c r="C115" s="986"/>
      <c r="D115" s="989" t="s">
        <v>44</v>
      </c>
      <c r="E115" s="1012">
        <v>0.84173611810819959</v>
      </c>
      <c r="F115" s="946">
        <v>0.84172413010605063</v>
      </c>
      <c r="G115" s="946">
        <v>0</v>
      </c>
      <c r="H115" s="946">
        <v>0</v>
      </c>
      <c r="I115" s="946">
        <v>0</v>
      </c>
      <c r="J115" s="946">
        <v>0</v>
      </c>
      <c r="K115" s="946">
        <v>0</v>
      </c>
      <c r="L115" s="1013">
        <v>0</v>
      </c>
    </row>
    <row r="116" spans="1:12" ht="18.95" customHeight="1">
      <c r="A116" s="990"/>
      <c r="B116" s="991"/>
      <c r="C116" s="991"/>
      <c r="D116" s="994" t="s">
        <v>45</v>
      </c>
      <c r="E116" s="1014">
        <v>0.841652950893372</v>
      </c>
      <c r="F116" s="1015">
        <v>0.84172831705921858</v>
      </c>
      <c r="G116" s="1015">
        <v>0</v>
      </c>
      <c r="H116" s="1015">
        <v>0.11550428464620516</v>
      </c>
      <c r="I116" s="1015">
        <v>0</v>
      </c>
      <c r="J116" s="1015">
        <v>0</v>
      </c>
      <c r="K116" s="1015">
        <v>0</v>
      </c>
      <c r="L116" s="1016">
        <v>0</v>
      </c>
    </row>
    <row r="117" spans="1:12" ht="18.95" customHeight="1">
      <c r="A117" s="984" t="s">
        <v>392</v>
      </c>
      <c r="B117" s="985" t="s">
        <v>47</v>
      </c>
      <c r="C117" s="986" t="s">
        <v>393</v>
      </c>
      <c r="D117" s="987" t="s">
        <v>41</v>
      </c>
      <c r="E117" s="1157">
        <v>0</v>
      </c>
      <c r="F117" s="1156">
        <v>0</v>
      </c>
      <c r="G117" s="1156">
        <v>0</v>
      </c>
      <c r="H117" s="1156">
        <v>0</v>
      </c>
      <c r="I117" s="1156">
        <v>0</v>
      </c>
      <c r="J117" s="1156">
        <v>0</v>
      </c>
      <c r="K117" s="1156">
        <v>0</v>
      </c>
      <c r="L117" s="1159">
        <v>0</v>
      </c>
    </row>
    <row r="118" spans="1:12" ht="18.95" customHeight="1">
      <c r="A118" s="984"/>
      <c r="B118" s="985"/>
      <c r="C118" s="986" t="s">
        <v>394</v>
      </c>
      <c r="D118" s="989" t="s">
        <v>42</v>
      </c>
      <c r="E118" s="1083">
        <v>6094428</v>
      </c>
      <c r="F118" s="1076">
        <v>6094428</v>
      </c>
      <c r="G118" s="1076">
        <v>0</v>
      </c>
      <c r="H118" s="1076">
        <v>0</v>
      </c>
      <c r="I118" s="1076">
        <v>0</v>
      </c>
      <c r="J118" s="1076">
        <v>0</v>
      </c>
      <c r="K118" s="1076">
        <v>0</v>
      </c>
      <c r="L118" s="1084">
        <v>0</v>
      </c>
    </row>
    <row r="119" spans="1:12" ht="18.95" customHeight="1">
      <c r="A119" s="984"/>
      <c r="B119" s="985"/>
      <c r="C119" s="986" t="s">
        <v>395</v>
      </c>
      <c r="D119" s="989" t="s">
        <v>43</v>
      </c>
      <c r="E119" s="1083">
        <v>6094427.4100000001</v>
      </c>
      <c r="F119" s="1076">
        <v>6094427.4100000001</v>
      </c>
      <c r="G119" s="1076">
        <v>0</v>
      </c>
      <c r="H119" s="1076">
        <v>0</v>
      </c>
      <c r="I119" s="1076">
        <v>0</v>
      </c>
      <c r="J119" s="1076">
        <v>0</v>
      </c>
      <c r="K119" s="1076">
        <v>0</v>
      </c>
      <c r="L119" s="1084">
        <v>0</v>
      </c>
    </row>
    <row r="120" spans="1:12" ht="18.95" customHeight="1">
      <c r="A120" s="988"/>
      <c r="B120" s="986"/>
      <c r="C120" s="986" t="s">
        <v>396</v>
      </c>
      <c r="D120" s="989" t="s">
        <v>44</v>
      </c>
      <c r="E120" s="1012">
        <v>0</v>
      </c>
      <c r="F120" s="946">
        <v>0</v>
      </c>
      <c r="G120" s="946">
        <v>0</v>
      </c>
      <c r="H120" s="946">
        <v>0</v>
      </c>
      <c r="I120" s="946">
        <v>0</v>
      </c>
      <c r="J120" s="946">
        <v>0</v>
      </c>
      <c r="K120" s="946">
        <v>0</v>
      </c>
      <c r="L120" s="1013">
        <v>0</v>
      </c>
    </row>
    <row r="121" spans="1:12" ht="18.95" customHeight="1">
      <c r="A121" s="990"/>
      <c r="B121" s="991"/>
      <c r="C121" s="991" t="s">
        <v>397</v>
      </c>
      <c r="D121" s="994" t="s">
        <v>45</v>
      </c>
      <c r="E121" s="1014">
        <v>0.99999990319025844</v>
      </c>
      <c r="F121" s="1015">
        <v>0.99999990319025844</v>
      </c>
      <c r="G121" s="1015">
        <v>0</v>
      </c>
      <c r="H121" s="1015">
        <v>0</v>
      </c>
      <c r="I121" s="1015">
        <v>0</v>
      </c>
      <c r="J121" s="1015">
        <v>0</v>
      </c>
      <c r="K121" s="1015">
        <v>0</v>
      </c>
      <c r="L121" s="1016">
        <v>0</v>
      </c>
    </row>
    <row r="122" spans="1:12" ht="18.95" hidden="1" customHeight="1">
      <c r="A122" s="984" t="s">
        <v>398</v>
      </c>
      <c r="B122" s="985" t="s">
        <v>47</v>
      </c>
      <c r="C122" s="986" t="s">
        <v>399</v>
      </c>
      <c r="D122" s="987" t="s">
        <v>41</v>
      </c>
      <c r="E122" s="1081">
        <v>0</v>
      </c>
      <c r="F122" s="1076">
        <v>0</v>
      </c>
      <c r="G122" s="1076">
        <v>0</v>
      </c>
      <c r="H122" s="1076">
        <v>0</v>
      </c>
      <c r="I122" s="1076">
        <v>0</v>
      </c>
      <c r="J122" s="1076">
        <v>0</v>
      </c>
      <c r="K122" s="1076">
        <v>0</v>
      </c>
      <c r="L122" s="1084">
        <v>0</v>
      </c>
    </row>
    <row r="123" spans="1:12" ht="18.95" hidden="1" customHeight="1">
      <c r="A123" s="984"/>
      <c r="B123" s="985"/>
      <c r="C123" s="986"/>
      <c r="D123" s="989" t="s">
        <v>42</v>
      </c>
      <c r="E123" s="1083">
        <v>0</v>
      </c>
      <c r="F123" s="1076">
        <v>0</v>
      </c>
      <c r="G123" s="1076">
        <v>0</v>
      </c>
      <c r="H123" s="1076">
        <v>0</v>
      </c>
      <c r="I123" s="1076">
        <v>0</v>
      </c>
      <c r="J123" s="1076">
        <v>0</v>
      </c>
      <c r="K123" s="1076">
        <v>0</v>
      </c>
      <c r="L123" s="1084">
        <v>0</v>
      </c>
    </row>
    <row r="124" spans="1:12" ht="18.95" hidden="1" customHeight="1">
      <c r="A124" s="984"/>
      <c r="B124" s="985"/>
      <c r="C124" s="986"/>
      <c r="D124" s="989" t="s">
        <v>43</v>
      </c>
      <c r="E124" s="1083">
        <v>0</v>
      </c>
      <c r="F124" s="1076">
        <v>0</v>
      </c>
      <c r="G124" s="1076">
        <v>0</v>
      </c>
      <c r="H124" s="1076">
        <v>0</v>
      </c>
      <c r="I124" s="1076">
        <v>0</v>
      </c>
      <c r="J124" s="1076">
        <v>0</v>
      </c>
      <c r="K124" s="1076">
        <v>0</v>
      </c>
      <c r="L124" s="1084">
        <v>0</v>
      </c>
    </row>
    <row r="125" spans="1:12" ht="18.95" hidden="1" customHeight="1">
      <c r="A125" s="988"/>
      <c r="B125" s="986"/>
      <c r="C125" s="986"/>
      <c r="D125" s="989" t="s">
        <v>44</v>
      </c>
      <c r="E125" s="1012">
        <v>0</v>
      </c>
      <c r="F125" s="946">
        <v>0</v>
      </c>
      <c r="G125" s="946">
        <v>0</v>
      </c>
      <c r="H125" s="946">
        <v>0</v>
      </c>
      <c r="I125" s="946">
        <v>0</v>
      </c>
      <c r="J125" s="946">
        <v>0</v>
      </c>
      <c r="K125" s="946">
        <v>0</v>
      </c>
      <c r="L125" s="1013">
        <v>0</v>
      </c>
    </row>
    <row r="126" spans="1:12" ht="18.95" hidden="1" customHeight="1">
      <c r="A126" s="990"/>
      <c r="B126" s="991"/>
      <c r="C126" s="991"/>
      <c r="D126" s="994" t="s">
        <v>45</v>
      </c>
      <c r="E126" s="1014">
        <v>0</v>
      </c>
      <c r="F126" s="1015">
        <v>0</v>
      </c>
      <c r="G126" s="1015">
        <v>0</v>
      </c>
      <c r="H126" s="1015">
        <v>0</v>
      </c>
      <c r="I126" s="1015">
        <v>0</v>
      </c>
      <c r="J126" s="1015">
        <v>0</v>
      </c>
      <c r="K126" s="1015">
        <v>0</v>
      </c>
      <c r="L126" s="1016">
        <v>0</v>
      </c>
    </row>
    <row r="127" spans="1:12" ht="18.95" customHeight="1">
      <c r="A127" s="984" t="s">
        <v>400</v>
      </c>
      <c r="B127" s="985" t="s">
        <v>47</v>
      </c>
      <c r="C127" s="986" t="s">
        <v>401</v>
      </c>
      <c r="D127" s="987" t="s">
        <v>41</v>
      </c>
      <c r="E127" s="1081">
        <v>91058000</v>
      </c>
      <c r="F127" s="1076">
        <v>70677000</v>
      </c>
      <c r="G127" s="1076">
        <v>0</v>
      </c>
      <c r="H127" s="1076">
        <v>14600000</v>
      </c>
      <c r="I127" s="1076">
        <v>4431000</v>
      </c>
      <c r="J127" s="1076">
        <v>0</v>
      </c>
      <c r="K127" s="1076">
        <v>0</v>
      </c>
      <c r="L127" s="1084">
        <v>1350000</v>
      </c>
    </row>
    <row r="128" spans="1:12" ht="18.95" customHeight="1">
      <c r="A128" s="988"/>
      <c r="B128" s="986"/>
      <c r="C128" s="986"/>
      <c r="D128" s="989" t="s">
        <v>42</v>
      </c>
      <c r="E128" s="1083">
        <v>215990651.43000001</v>
      </c>
      <c r="F128" s="1076">
        <v>160770174.74000001</v>
      </c>
      <c r="G128" s="1076">
        <v>0</v>
      </c>
      <c r="H128" s="1076">
        <v>3816098.0799999996</v>
      </c>
      <c r="I128" s="1076">
        <v>49529790.609999992</v>
      </c>
      <c r="J128" s="1076">
        <v>0</v>
      </c>
      <c r="K128" s="1076">
        <v>0</v>
      </c>
      <c r="L128" s="1084">
        <v>1874588</v>
      </c>
    </row>
    <row r="129" spans="1:12" ht="18.95" customHeight="1">
      <c r="A129" s="988"/>
      <c r="B129" s="986"/>
      <c r="C129" s="986"/>
      <c r="D129" s="989" t="s">
        <v>43</v>
      </c>
      <c r="E129" s="1083">
        <v>209248152.82999998</v>
      </c>
      <c r="F129" s="1076">
        <v>160699882.75</v>
      </c>
      <c r="G129" s="1076">
        <v>0</v>
      </c>
      <c r="H129" s="1076">
        <v>202990.63</v>
      </c>
      <c r="I129" s="1076">
        <v>46763590.769999996</v>
      </c>
      <c r="J129" s="1076">
        <v>0</v>
      </c>
      <c r="K129" s="1076">
        <v>0</v>
      </c>
      <c r="L129" s="1084">
        <v>1581688.6799999997</v>
      </c>
    </row>
    <row r="130" spans="1:12" ht="18.95" customHeight="1">
      <c r="A130" s="988"/>
      <c r="B130" s="986"/>
      <c r="C130" s="986"/>
      <c r="D130" s="989" t="s">
        <v>44</v>
      </c>
      <c r="E130" s="1012">
        <v>2.2979656134551605</v>
      </c>
      <c r="F130" s="946">
        <v>2.2737224662903066</v>
      </c>
      <c r="G130" s="946">
        <v>0</v>
      </c>
      <c r="H130" s="946">
        <v>1.3903467808219178E-2</v>
      </c>
      <c r="I130" s="946" t="s">
        <v>787</v>
      </c>
      <c r="J130" s="946">
        <v>0</v>
      </c>
      <c r="K130" s="946">
        <v>0</v>
      </c>
      <c r="L130" s="1013">
        <v>1.1716212444444443</v>
      </c>
    </row>
    <row r="131" spans="1:12" ht="18.95" customHeight="1">
      <c r="A131" s="990"/>
      <c r="B131" s="991"/>
      <c r="C131" s="991"/>
      <c r="D131" s="992" t="s">
        <v>45</v>
      </c>
      <c r="E131" s="1014">
        <v>0.96878337763528077</v>
      </c>
      <c r="F131" s="1015">
        <v>0.99956277966287166</v>
      </c>
      <c r="G131" s="1015">
        <v>0</v>
      </c>
      <c r="H131" s="1015">
        <v>5.3193242349787832E-2</v>
      </c>
      <c r="I131" s="1015">
        <v>0.94415078670973618</v>
      </c>
      <c r="J131" s="1015">
        <v>0</v>
      </c>
      <c r="K131" s="1015">
        <v>0</v>
      </c>
      <c r="L131" s="1016">
        <v>0.84375269659253116</v>
      </c>
    </row>
    <row r="132" spans="1:12" ht="18.95" customHeight="1">
      <c r="A132" s="1001" t="s">
        <v>402</v>
      </c>
      <c r="B132" s="997" t="s">
        <v>47</v>
      </c>
      <c r="C132" s="1002" t="s">
        <v>115</v>
      </c>
      <c r="D132" s="999" t="s">
        <v>41</v>
      </c>
      <c r="E132" s="1081">
        <v>300090000</v>
      </c>
      <c r="F132" s="1076">
        <v>76150000</v>
      </c>
      <c r="G132" s="1076">
        <v>6025000</v>
      </c>
      <c r="H132" s="1076">
        <v>217698000</v>
      </c>
      <c r="I132" s="1076">
        <v>217000</v>
      </c>
      <c r="J132" s="1076">
        <v>0</v>
      </c>
      <c r="K132" s="1076">
        <v>0</v>
      </c>
      <c r="L132" s="1084">
        <v>0</v>
      </c>
    </row>
    <row r="133" spans="1:12" ht="18.95" customHeight="1">
      <c r="A133" s="984"/>
      <c r="B133" s="986"/>
      <c r="C133" s="986"/>
      <c r="D133" s="989" t="s">
        <v>42</v>
      </c>
      <c r="E133" s="1083">
        <v>2231230418.9400001</v>
      </c>
      <c r="F133" s="1076">
        <v>1984510230.3299999</v>
      </c>
      <c r="G133" s="1076">
        <v>6325837.2000000002</v>
      </c>
      <c r="H133" s="1076">
        <v>218064625.97</v>
      </c>
      <c r="I133" s="1076">
        <v>22329725.440000001</v>
      </c>
      <c r="J133" s="1076">
        <v>0</v>
      </c>
      <c r="K133" s="1076">
        <v>0</v>
      </c>
      <c r="L133" s="1084">
        <v>0</v>
      </c>
    </row>
    <row r="134" spans="1:12" ht="18.95" customHeight="1">
      <c r="A134" s="984"/>
      <c r="B134" s="986"/>
      <c r="C134" s="986"/>
      <c r="D134" s="989" t="s">
        <v>43</v>
      </c>
      <c r="E134" s="1083">
        <v>1867646228.6699986</v>
      </c>
      <c r="F134" s="1076">
        <v>1688193884.9199986</v>
      </c>
      <c r="G134" s="1076">
        <v>4771050.74</v>
      </c>
      <c r="H134" s="1076">
        <v>167552424.00000003</v>
      </c>
      <c r="I134" s="1076">
        <v>7128869.0100000007</v>
      </c>
      <c r="J134" s="1076">
        <v>0</v>
      </c>
      <c r="K134" s="1076">
        <v>0</v>
      </c>
      <c r="L134" s="1084">
        <v>0</v>
      </c>
    </row>
    <row r="135" spans="1:12" ht="18.95" customHeight="1">
      <c r="A135" s="984"/>
      <c r="B135" s="986"/>
      <c r="C135" s="986"/>
      <c r="D135" s="989" t="s">
        <v>44</v>
      </c>
      <c r="E135" s="681">
        <v>6.2236203427971564</v>
      </c>
      <c r="F135" s="946" t="s">
        <v>787</v>
      </c>
      <c r="G135" s="946">
        <v>0.79187564149377598</v>
      </c>
      <c r="H135" s="946">
        <v>0.76965532067359388</v>
      </c>
      <c r="I135" s="946" t="s">
        <v>787</v>
      </c>
      <c r="J135" s="946">
        <v>0</v>
      </c>
      <c r="K135" s="946">
        <v>0</v>
      </c>
      <c r="L135" s="1013">
        <v>0</v>
      </c>
    </row>
    <row r="136" spans="1:12" ht="18.95" customHeight="1">
      <c r="A136" s="1003"/>
      <c r="B136" s="991"/>
      <c r="C136" s="991"/>
      <c r="D136" s="992" t="s">
        <v>45</v>
      </c>
      <c r="E136" s="1014">
        <v>0.83704767235885447</v>
      </c>
      <c r="F136" s="1015">
        <v>0.85068540293655859</v>
      </c>
      <c r="G136" s="1015">
        <v>0.75421649169219851</v>
      </c>
      <c r="H136" s="1015">
        <v>0.76836132066211815</v>
      </c>
      <c r="I136" s="1015">
        <v>0.31925466478104625</v>
      </c>
      <c r="J136" s="1015">
        <v>0</v>
      </c>
      <c r="K136" s="1015">
        <v>0</v>
      </c>
      <c r="L136" s="1016">
        <v>0</v>
      </c>
    </row>
    <row r="137" spans="1:12" ht="18.95" customHeight="1">
      <c r="A137" s="984" t="s">
        <v>403</v>
      </c>
      <c r="B137" s="985" t="s">
        <v>47</v>
      </c>
      <c r="C137" s="986" t="s">
        <v>404</v>
      </c>
      <c r="D137" s="1000" t="s">
        <v>41</v>
      </c>
      <c r="E137" s="1081">
        <v>4316416000</v>
      </c>
      <c r="F137" s="1076">
        <v>2990871000</v>
      </c>
      <c r="G137" s="1076">
        <v>10200000</v>
      </c>
      <c r="H137" s="1076">
        <v>1298178000</v>
      </c>
      <c r="I137" s="1076">
        <v>17027000</v>
      </c>
      <c r="J137" s="1076">
        <v>0</v>
      </c>
      <c r="K137" s="1076">
        <v>0</v>
      </c>
      <c r="L137" s="1084">
        <v>140000</v>
      </c>
    </row>
    <row r="138" spans="1:12" ht="18.95" customHeight="1">
      <c r="A138" s="984"/>
      <c r="B138" s="985"/>
      <c r="C138" s="986"/>
      <c r="D138" s="989" t="s">
        <v>42</v>
      </c>
      <c r="E138" s="1083">
        <v>4869215328.1400003</v>
      </c>
      <c r="F138" s="1076">
        <v>3065012726.7399998</v>
      </c>
      <c r="G138" s="1076">
        <v>13992540.709999999</v>
      </c>
      <c r="H138" s="1076">
        <v>1614730722.8500001</v>
      </c>
      <c r="I138" s="1076">
        <v>175245707.84</v>
      </c>
      <c r="J138" s="1076">
        <v>0</v>
      </c>
      <c r="K138" s="1076">
        <v>0</v>
      </c>
      <c r="L138" s="1084">
        <v>233630</v>
      </c>
    </row>
    <row r="139" spans="1:12" ht="18.95" customHeight="1">
      <c r="A139" s="984"/>
      <c r="B139" s="985"/>
      <c r="C139" s="986"/>
      <c r="D139" s="989" t="s">
        <v>43</v>
      </c>
      <c r="E139" s="1083">
        <v>3879569586.3000011</v>
      </c>
      <c r="F139" s="1076">
        <v>2474406584.9299994</v>
      </c>
      <c r="G139" s="1076">
        <v>10282189.180000003</v>
      </c>
      <c r="H139" s="1076">
        <v>1271913918.6700015</v>
      </c>
      <c r="I139" s="1076">
        <v>122873564.22000003</v>
      </c>
      <c r="J139" s="1076">
        <v>0</v>
      </c>
      <c r="K139" s="1076">
        <v>0</v>
      </c>
      <c r="L139" s="1084">
        <v>93329.3</v>
      </c>
    </row>
    <row r="140" spans="1:12" ht="18.95" customHeight="1">
      <c r="A140" s="984"/>
      <c r="B140" s="986"/>
      <c r="C140" s="986"/>
      <c r="D140" s="989" t="s">
        <v>44</v>
      </c>
      <c r="E140" s="1012">
        <v>0.89879418163124247</v>
      </c>
      <c r="F140" s="946">
        <v>0.82731972891174488</v>
      </c>
      <c r="G140" s="946">
        <v>1.0080577627450984</v>
      </c>
      <c r="H140" s="946">
        <v>0.97976850529742565</v>
      </c>
      <c r="I140" s="1074">
        <v>7.2163953849768037</v>
      </c>
      <c r="J140" s="946">
        <v>0</v>
      </c>
      <c r="K140" s="946">
        <v>0</v>
      </c>
      <c r="L140" s="1013">
        <v>0.66663785714285717</v>
      </c>
    </row>
    <row r="141" spans="1:12" ht="18.95" customHeight="1">
      <c r="A141" s="990"/>
      <c r="B141" s="991"/>
      <c r="C141" s="991"/>
      <c r="D141" s="992" t="s">
        <v>45</v>
      </c>
      <c r="E141" s="1014">
        <v>0.79675457437245112</v>
      </c>
      <c r="F141" s="1015">
        <v>0.80730711600072891</v>
      </c>
      <c r="G141" s="1015">
        <v>0.73483360835617706</v>
      </c>
      <c r="H141" s="1015">
        <v>0.78769413418051093</v>
      </c>
      <c r="I141" s="1015">
        <v>0.70115020638442149</v>
      </c>
      <c r="J141" s="1015">
        <v>0</v>
      </c>
      <c r="K141" s="1015">
        <v>0</v>
      </c>
      <c r="L141" s="1016">
        <v>0.39947481059795403</v>
      </c>
    </row>
    <row r="142" spans="1:12" ht="18.95" customHeight="1">
      <c r="A142" s="984" t="s">
        <v>405</v>
      </c>
      <c r="B142" s="985" t="s">
        <v>47</v>
      </c>
      <c r="C142" s="986" t="s">
        <v>406</v>
      </c>
      <c r="D142" s="999" t="s">
        <v>41</v>
      </c>
      <c r="E142" s="1081">
        <v>3987888000</v>
      </c>
      <c r="F142" s="1076">
        <v>3987581000</v>
      </c>
      <c r="G142" s="1076">
        <v>12000</v>
      </c>
      <c r="H142" s="1076">
        <v>48000</v>
      </c>
      <c r="I142" s="1076">
        <v>134000</v>
      </c>
      <c r="J142" s="1076">
        <v>0</v>
      </c>
      <c r="K142" s="1076">
        <v>0</v>
      </c>
      <c r="L142" s="1084">
        <v>113000</v>
      </c>
    </row>
    <row r="143" spans="1:12" ht="18.95" customHeight="1">
      <c r="A143" s="984"/>
      <c r="B143" s="985"/>
      <c r="C143" s="986"/>
      <c r="D143" s="989" t="s">
        <v>42</v>
      </c>
      <c r="E143" s="1083">
        <v>4813866949.5299997</v>
      </c>
      <c r="F143" s="1076">
        <v>4748328643.2299995</v>
      </c>
      <c r="G143" s="1076">
        <v>12000</v>
      </c>
      <c r="H143" s="1076">
        <v>607773</v>
      </c>
      <c r="I143" s="1076">
        <v>59918575.700000003</v>
      </c>
      <c r="J143" s="1076">
        <v>0</v>
      </c>
      <c r="K143" s="1076">
        <v>0</v>
      </c>
      <c r="L143" s="1084">
        <v>4999957.6000000006</v>
      </c>
    </row>
    <row r="144" spans="1:12" ht="18.95" customHeight="1">
      <c r="A144" s="984"/>
      <c r="B144" s="985"/>
      <c r="C144" s="986"/>
      <c r="D144" s="989" t="s">
        <v>43</v>
      </c>
      <c r="E144" s="1083">
        <v>3711653488.1399999</v>
      </c>
      <c r="F144" s="1076">
        <v>3689947988.5499997</v>
      </c>
      <c r="G144" s="1076">
        <v>10000</v>
      </c>
      <c r="H144" s="1076">
        <v>174770.59</v>
      </c>
      <c r="I144" s="1076">
        <v>17391530.25</v>
      </c>
      <c r="J144" s="1076">
        <v>0</v>
      </c>
      <c r="K144" s="1076">
        <v>0</v>
      </c>
      <c r="L144" s="1084">
        <v>4129198.7500000005</v>
      </c>
    </row>
    <row r="145" spans="1:12" ht="18.95" customHeight="1">
      <c r="A145" s="984"/>
      <c r="B145" s="986"/>
      <c r="C145" s="986"/>
      <c r="D145" s="989" t="s">
        <v>44</v>
      </c>
      <c r="E145" s="1012">
        <v>0.9307316274027756</v>
      </c>
      <c r="F145" s="946">
        <v>0.92536000862427614</v>
      </c>
      <c r="G145" s="946">
        <v>0.83333333333333337</v>
      </c>
      <c r="H145" s="946">
        <v>3.6410539583333335</v>
      </c>
      <c r="I145" s="946" t="s">
        <v>787</v>
      </c>
      <c r="J145" s="946">
        <v>0</v>
      </c>
      <c r="K145" s="946">
        <v>0</v>
      </c>
      <c r="L145" s="1013" t="s">
        <v>787</v>
      </c>
    </row>
    <row r="146" spans="1:12" ht="18.95" customHeight="1">
      <c r="A146" s="990"/>
      <c r="B146" s="991"/>
      <c r="C146" s="991"/>
      <c r="D146" s="992" t="s">
        <v>45</v>
      </c>
      <c r="E146" s="1014">
        <v>0.77103366733108103</v>
      </c>
      <c r="F146" s="1015">
        <v>0.77710459106721652</v>
      </c>
      <c r="G146" s="1015">
        <v>0.83333333333333337</v>
      </c>
      <c r="H146" s="1015">
        <v>0.28755898995184059</v>
      </c>
      <c r="I146" s="1015">
        <v>0.29025273125776252</v>
      </c>
      <c r="J146" s="1015">
        <v>0</v>
      </c>
      <c r="K146" s="1015">
        <v>0</v>
      </c>
      <c r="L146" s="1016">
        <v>0.82584675318046696</v>
      </c>
    </row>
    <row r="147" spans="1:12" ht="18.75" customHeight="1">
      <c r="A147" s="984" t="s">
        <v>407</v>
      </c>
      <c r="B147" s="985" t="s">
        <v>47</v>
      </c>
      <c r="C147" s="986" t="s">
        <v>408</v>
      </c>
      <c r="D147" s="989" t="s">
        <v>41</v>
      </c>
      <c r="E147" s="1083">
        <v>104830000</v>
      </c>
      <c r="F147" s="1076">
        <v>88825000</v>
      </c>
      <c r="G147" s="1076">
        <v>510000</v>
      </c>
      <c r="H147" s="1076">
        <v>15495000</v>
      </c>
      <c r="I147" s="1076">
        <v>0</v>
      </c>
      <c r="J147" s="1076">
        <v>0</v>
      </c>
      <c r="K147" s="1076">
        <v>0</v>
      </c>
      <c r="L147" s="1084">
        <v>0</v>
      </c>
    </row>
    <row r="148" spans="1:12" ht="18.95" customHeight="1">
      <c r="A148" s="984"/>
      <c r="B148" s="985"/>
      <c r="C148" s="986" t="s">
        <v>409</v>
      </c>
      <c r="D148" s="989" t="s">
        <v>42</v>
      </c>
      <c r="E148" s="1083">
        <v>245574697.07999998</v>
      </c>
      <c r="F148" s="1076">
        <v>224691623.07999998</v>
      </c>
      <c r="G148" s="1076">
        <v>522550</v>
      </c>
      <c r="H148" s="1076">
        <v>17782566</v>
      </c>
      <c r="I148" s="1076">
        <v>2577958</v>
      </c>
      <c r="J148" s="1076">
        <v>0</v>
      </c>
      <c r="K148" s="1076">
        <v>0</v>
      </c>
      <c r="L148" s="1084">
        <v>0</v>
      </c>
    </row>
    <row r="149" spans="1:12" ht="18.95" customHeight="1">
      <c r="A149" s="984"/>
      <c r="B149" s="985"/>
      <c r="C149" s="986"/>
      <c r="D149" s="989" t="s">
        <v>43</v>
      </c>
      <c r="E149" s="1083">
        <v>189303144.03</v>
      </c>
      <c r="F149" s="1076">
        <v>174744355.00999999</v>
      </c>
      <c r="G149" s="1076">
        <v>508188.37</v>
      </c>
      <c r="H149" s="1076">
        <v>12145817.950000005</v>
      </c>
      <c r="I149" s="1076">
        <v>1904782.7</v>
      </c>
      <c r="J149" s="1076">
        <v>0</v>
      </c>
      <c r="K149" s="1076">
        <v>0</v>
      </c>
      <c r="L149" s="1084">
        <v>0</v>
      </c>
    </row>
    <row r="150" spans="1:12" ht="18.95" customHeight="1">
      <c r="A150" s="984"/>
      <c r="B150" s="986"/>
      <c r="C150" s="986"/>
      <c r="D150" s="989" t="s">
        <v>44</v>
      </c>
      <c r="E150" s="1012">
        <v>1.8058107796432319</v>
      </c>
      <c r="F150" s="946">
        <v>1.9672879820996341</v>
      </c>
      <c r="G150" s="946">
        <v>0.99644778431372549</v>
      </c>
      <c r="H150" s="946">
        <v>0.78385401419812872</v>
      </c>
      <c r="I150" s="946">
        <v>0</v>
      </c>
      <c r="J150" s="946">
        <v>0</v>
      </c>
      <c r="K150" s="946">
        <v>0</v>
      </c>
      <c r="L150" s="1013">
        <v>0</v>
      </c>
    </row>
    <row r="151" spans="1:12" ht="18.95" customHeight="1">
      <c r="A151" s="990"/>
      <c r="B151" s="991"/>
      <c r="C151" s="991"/>
      <c r="D151" s="994" t="s">
        <v>45</v>
      </c>
      <c r="E151" s="1014">
        <v>0.77085769128865667</v>
      </c>
      <c r="F151" s="1015">
        <v>0.77770747576015953</v>
      </c>
      <c r="G151" s="1015">
        <v>0.9725162568175294</v>
      </c>
      <c r="H151" s="1015">
        <v>0.68301829724686558</v>
      </c>
      <c r="I151" s="1015">
        <v>0.73887266588516953</v>
      </c>
      <c r="J151" s="1015">
        <v>0</v>
      </c>
      <c r="K151" s="1015">
        <v>0</v>
      </c>
      <c r="L151" s="1016">
        <v>0</v>
      </c>
    </row>
    <row r="152" spans="1:12" ht="18.95" customHeight="1">
      <c r="A152" s="984" t="s">
        <v>410</v>
      </c>
      <c r="B152" s="985" t="s">
        <v>47</v>
      </c>
      <c r="C152" s="986" t="s">
        <v>411</v>
      </c>
      <c r="D152" s="987" t="s">
        <v>41</v>
      </c>
      <c r="E152" s="1081">
        <v>27808000</v>
      </c>
      <c r="F152" s="1076">
        <v>18833000</v>
      </c>
      <c r="G152" s="1076">
        <v>0</v>
      </c>
      <c r="H152" s="1076">
        <v>8975000</v>
      </c>
      <c r="I152" s="1076">
        <v>0</v>
      </c>
      <c r="J152" s="1076">
        <v>0</v>
      </c>
      <c r="K152" s="1076">
        <v>0</v>
      </c>
      <c r="L152" s="1084">
        <v>0</v>
      </c>
    </row>
    <row r="153" spans="1:12" ht="18.95" customHeight="1">
      <c r="A153" s="984"/>
      <c r="B153" s="985"/>
      <c r="C153" s="986" t="s">
        <v>412</v>
      </c>
      <c r="D153" s="989" t="s">
        <v>42</v>
      </c>
      <c r="E153" s="1083">
        <v>301698443.73000002</v>
      </c>
      <c r="F153" s="1076">
        <v>272132920</v>
      </c>
      <c r="G153" s="1076">
        <v>15195000</v>
      </c>
      <c r="H153" s="1076">
        <v>8699800</v>
      </c>
      <c r="I153" s="1076">
        <v>5670723.7300000004</v>
      </c>
      <c r="J153" s="1076">
        <v>0</v>
      </c>
      <c r="K153" s="1076">
        <v>0</v>
      </c>
      <c r="L153" s="1084">
        <v>0</v>
      </c>
    </row>
    <row r="154" spans="1:12" ht="18.95" customHeight="1">
      <c r="A154" s="984"/>
      <c r="B154" s="985"/>
      <c r="C154" s="986"/>
      <c r="D154" s="989" t="s">
        <v>43</v>
      </c>
      <c r="E154" s="1083">
        <v>230657794.59999996</v>
      </c>
      <c r="F154" s="1076">
        <v>216191116.38999999</v>
      </c>
      <c r="G154" s="1076">
        <v>7822200</v>
      </c>
      <c r="H154" s="1076">
        <v>6292683.4800000004</v>
      </c>
      <c r="I154" s="1076">
        <v>351794.73</v>
      </c>
      <c r="J154" s="1076">
        <v>0</v>
      </c>
      <c r="K154" s="1076">
        <v>0</v>
      </c>
      <c r="L154" s="1084">
        <v>0</v>
      </c>
    </row>
    <row r="155" spans="1:12" ht="18.95" customHeight="1">
      <c r="A155" s="984"/>
      <c r="B155" s="986"/>
      <c r="C155" s="986"/>
      <c r="D155" s="989" t="s">
        <v>44</v>
      </c>
      <c r="E155" s="1012">
        <v>8.294656019850402</v>
      </c>
      <c r="F155" s="946" t="s">
        <v>787</v>
      </c>
      <c r="G155" s="946">
        <v>0</v>
      </c>
      <c r="H155" s="946">
        <v>0.70113464958217275</v>
      </c>
      <c r="I155" s="946">
        <v>0</v>
      </c>
      <c r="J155" s="946">
        <v>0</v>
      </c>
      <c r="K155" s="946">
        <v>0</v>
      </c>
      <c r="L155" s="1013">
        <v>0</v>
      </c>
    </row>
    <row r="156" spans="1:12" ht="18.95" customHeight="1">
      <c r="A156" s="990"/>
      <c r="B156" s="991"/>
      <c r="C156" s="991"/>
      <c r="D156" s="994" t="s">
        <v>45</v>
      </c>
      <c r="E156" s="1014">
        <v>0.76453093939862449</v>
      </c>
      <c r="F156" s="1015">
        <v>0.79443206059009686</v>
      </c>
      <c r="G156" s="1015">
        <v>0.51478775913129315</v>
      </c>
      <c r="H156" s="1015">
        <v>0.72331357962252008</v>
      </c>
      <c r="I156" s="1015">
        <v>6.2037007399759175E-2</v>
      </c>
      <c r="J156" s="1015">
        <v>0</v>
      </c>
      <c r="K156" s="1015">
        <v>0</v>
      </c>
      <c r="L156" s="1016">
        <v>0</v>
      </c>
    </row>
    <row r="157" spans="1:12" ht="18.95" customHeight="1">
      <c r="A157" s="984" t="s">
        <v>426</v>
      </c>
      <c r="B157" s="985" t="s">
        <v>47</v>
      </c>
      <c r="C157" s="986" t="s">
        <v>178</v>
      </c>
      <c r="D157" s="989" t="s">
        <v>41</v>
      </c>
      <c r="E157" s="1081">
        <v>53064080000</v>
      </c>
      <c r="F157" s="1076">
        <v>53011346000</v>
      </c>
      <c r="G157" s="1076">
        <v>16000</v>
      </c>
      <c r="H157" s="1076">
        <v>52718000</v>
      </c>
      <c r="I157" s="1076">
        <v>0</v>
      </c>
      <c r="J157" s="1076">
        <v>0</v>
      </c>
      <c r="K157" s="1076">
        <v>0</v>
      </c>
      <c r="L157" s="1084">
        <v>0</v>
      </c>
    </row>
    <row r="158" spans="1:12" ht="18.95" customHeight="1">
      <c r="A158" s="984"/>
      <c r="B158" s="985"/>
      <c r="C158" s="986"/>
      <c r="D158" s="989" t="s">
        <v>42</v>
      </c>
      <c r="E158" s="1083">
        <v>53945159245.630005</v>
      </c>
      <c r="F158" s="1076">
        <v>53737129597.93</v>
      </c>
      <c r="G158" s="1076">
        <v>21520</v>
      </c>
      <c r="H158" s="1076">
        <v>52904249.229999989</v>
      </c>
      <c r="I158" s="1076">
        <v>134604515.47</v>
      </c>
      <c r="J158" s="1076">
        <v>0</v>
      </c>
      <c r="K158" s="1076">
        <v>0</v>
      </c>
      <c r="L158" s="1084">
        <v>20499363</v>
      </c>
    </row>
    <row r="159" spans="1:12" ht="18.95" customHeight="1">
      <c r="A159" s="984"/>
      <c r="B159" s="985"/>
      <c r="C159" s="986"/>
      <c r="D159" s="989" t="s">
        <v>43</v>
      </c>
      <c r="E159" s="1083">
        <v>46689937784.220016</v>
      </c>
      <c r="F159" s="1076">
        <v>46562160962.320015</v>
      </c>
      <c r="G159" s="1076">
        <v>14478.109999999999</v>
      </c>
      <c r="H159" s="1076">
        <v>40260557.349999972</v>
      </c>
      <c r="I159" s="1076">
        <v>68282949.429999992</v>
      </c>
      <c r="J159" s="1076">
        <v>0</v>
      </c>
      <c r="K159" s="1076">
        <v>0</v>
      </c>
      <c r="L159" s="1084">
        <v>19218837.009999998</v>
      </c>
    </row>
    <row r="160" spans="1:12" ht="18.95" customHeight="1">
      <c r="A160" s="988"/>
      <c r="B160" s="986"/>
      <c r="C160" s="986"/>
      <c r="D160" s="989" t="s">
        <v>44</v>
      </c>
      <c r="E160" s="1012">
        <v>0.87987839955427505</v>
      </c>
      <c r="F160" s="946">
        <v>0.87834330715390652</v>
      </c>
      <c r="G160" s="946">
        <v>0.90488187499999995</v>
      </c>
      <c r="H160" s="946">
        <v>0.76369659983307359</v>
      </c>
      <c r="I160" s="946">
        <v>0</v>
      </c>
      <c r="J160" s="946">
        <v>0</v>
      </c>
      <c r="K160" s="946">
        <v>0</v>
      </c>
      <c r="L160" s="1013">
        <v>0</v>
      </c>
    </row>
    <row r="161" spans="1:12" ht="18.75" customHeight="1">
      <c r="A161" s="990"/>
      <c r="B161" s="991"/>
      <c r="C161" s="991"/>
      <c r="D161" s="995" t="s">
        <v>45</v>
      </c>
      <c r="E161" s="1014">
        <v>0.86550746048640648</v>
      </c>
      <c r="F161" s="1015">
        <v>0.86648024021204195</v>
      </c>
      <c r="G161" s="1015">
        <v>0.672774628252788</v>
      </c>
      <c r="H161" s="1015">
        <v>0.76100800854328621</v>
      </c>
      <c r="I161" s="1015">
        <v>0.50728572657147275</v>
      </c>
      <c r="J161" s="1015">
        <v>0</v>
      </c>
      <c r="K161" s="1015">
        <v>0</v>
      </c>
      <c r="L161" s="1016">
        <v>0.93753337652491919</v>
      </c>
    </row>
    <row r="162" spans="1:12" ht="18.95" customHeight="1">
      <c r="A162" s="1001" t="s">
        <v>413</v>
      </c>
      <c r="B162" s="997" t="s">
        <v>47</v>
      </c>
      <c r="C162" s="1002" t="s">
        <v>414</v>
      </c>
      <c r="D162" s="999" t="s">
        <v>41</v>
      </c>
      <c r="E162" s="1081">
        <v>177816000</v>
      </c>
      <c r="F162" s="1076">
        <v>4396000</v>
      </c>
      <c r="G162" s="1076">
        <v>268000</v>
      </c>
      <c r="H162" s="1076">
        <v>171347000</v>
      </c>
      <c r="I162" s="1076">
        <v>1805000</v>
      </c>
      <c r="J162" s="1076">
        <v>0</v>
      </c>
      <c r="K162" s="1076">
        <v>0</v>
      </c>
      <c r="L162" s="1084">
        <v>0</v>
      </c>
    </row>
    <row r="163" spans="1:12" ht="18.95" customHeight="1">
      <c r="A163" s="984"/>
      <c r="B163" s="985"/>
      <c r="C163" s="986" t="s">
        <v>415</v>
      </c>
      <c r="D163" s="989" t="s">
        <v>42</v>
      </c>
      <c r="E163" s="1083">
        <v>187601856.20999998</v>
      </c>
      <c r="F163" s="1076">
        <v>4278617</v>
      </c>
      <c r="G163" s="1076">
        <v>341509</v>
      </c>
      <c r="H163" s="1076">
        <v>172550493.20999998</v>
      </c>
      <c r="I163" s="1076">
        <v>10431237</v>
      </c>
      <c r="J163" s="1076">
        <v>0</v>
      </c>
      <c r="K163" s="1076">
        <v>0</v>
      </c>
      <c r="L163" s="1084">
        <v>0</v>
      </c>
    </row>
    <row r="164" spans="1:12" ht="18.95" customHeight="1">
      <c r="A164" s="984"/>
      <c r="B164" s="985"/>
      <c r="C164" s="986"/>
      <c r="D164" s="989" t="s">
        <v>43</v>
      </c>
      <c r="E164" s="1083">
        <v>138512650.57000005</v>
      </c>
      <c r="F164" s="1076">
        <v>3206495.56</v>
      </c>
      <c r="G164" s="1076">
        <v>236284.74999999997</v>
      </c>
      <c r="H164" s="1076">
        <v>131801521.24000005</v>
      </c>
      <c r="I164" s="1076">
        <v>3268349.02</v>
      </c>
      <c r="J164" s="1076">
        <v>0</v>
      </c>
      <c r="K164" s="1076">
        <v>0</v>
      </c>
      <c r="L164" s="1084">
        <v>0</v>
      </c>
    </row>
    <row r="165" spans="1:12" ht="18.95" customHeight="1">
      <c r="A165" s="984"/>
      <c r="B165" s="986"/>
      <c r="C165" s="986"/>
      <c r="D165" s="989" t="s">
        <v>44</v>
      </c>
      <c r="E165" s="1012">
        <v>0.77896618172717891</v>
      </c>
      <c r="F165" s="946">
        <v>0.72941209281164698</v>
      </c>
      <c r="G165" s="946">
        <v>0.88165951492537298</v>
      </c>
      <c r="H165" s="946">
        <v>0.76920822214570461</v>
      </c>
      <c r="I165" s="946">
        <v>1.8107196786703601</v>
      </c>
      <c r="J165" s="946">
        <v>0</v>
      </c>
      <c r="K165" s="946">
        <v>0</v>
      </c>
      <c r="L165" s="1013">
        <v>0</v>
      </c>
    </row>
    <row r="166" spans="1:12" ht="18.95" customHeight="1">
      <c r="A166" s="990"/>
      <c r="B166" s="991"/>
      <c r="C166" s="991"/>
      <c r="D166" s="994" t="s">
        <v>45</v>
      </c>
      <c r="E166" s="1014">
        <v>0.73833304940730504</v>
      </c>
      <c r="F166" s="1015">
        <v>0.74942336741054416</v>
      </c>
      <c r="G166" s="1015">
        <v>0.69188440128957063</v>
      </c>
      <c r="H166" s="1015">
        <v>0.76384320199880851</v>
      </c>
      <c r="I166" s="1015">
        <v>0.31332324440524167</v>
      </c>
      <c r="J166" s="1015">
        <v>0</v>
      </c>
      <c r="K166" s="1015">
        <v>0</v>
      </c>
      <c r="L166" s="1016">
        <v>0</v>
      </c>
    </row>
    <row r="167" spans="1:12" ht="18.95" customHeight="1">
      <c r="A167" s="984" t="s">
        <v>416</v>
      </c>
      <c r="B167" s="985" t="s">
        <v>47</v>
      </c>
      <c r="C167" s="986" t="s">
        <v>417</v>
      </c>
      <c r="D167" s="989" t="s">
        <v>41</v>
      </c>
      <c r="E167" s="1081">
        <v>146109000</v>
      </c>
      <c r="F167" s="1076">
        <v>48554000</v>
      </c>
      <c r="G167" s="1076">
        <v>196000</v>
      </c>
      <c r="H167" s="1076">
        <v>95415000</v>
      </c>
      <c r="I167" s="1076">
        <v>1944000</v>
      </c>
      <c r="J167" s="1076">
        <v>0</v>
      </c>
      <c r="K167" s="1076">
        <v>0</v>
      </c>
      <c r="L167" s="1084">
        <v>0</v>
      </c>
    </row>
    <row r="168" spans="1:12" ht="18.95" customHeight="1">
      <c r="A168" s="984"/>
      <c r="B168" s="985"/>
      <c r="C168" s="986" t="s">
        <v>418</v>
      </c>
      <c r="D168" s="989" t="s">
        <v>42</v>
      </c>
      <c r="E168" s="1083">
        <v>147408643.77000001</v>
      </c>
      <c r="F168" s="1076">
        <v>50791755.770000003</v>
      </c>
      <c r="G168" s="1076">
        <v>238890</v>
      </c>
      <c r="H168" s="1076">
        <v>93747646</v>
      </c>
      <c r="I168" s="1076">
        <v>2605489</v>
      </c>
      <c r="J168" s="1076">
        <v>0</v>
      </c>
      <c r="K168" s="1076">
        <v>0</v>
      </c>
      <c r="L168" s="1084">
        <v>24863</v>
      </c>
    </row>
    <row r="169" spans="1:12" ht="18.95" customHeight="1">
      <c r="A169" s="984"/>
      <c r="B169" s="985"/>
      <c r="C169" s="986"/>
      <c r="D169" s="989" t="s">
        <v>43</v>
      </c>
      <c r="E169" s="1083">
        <v>99155750.070000038</v>
      </c>
      <c r="F169" s="1076">
        <v>30339412.279999997</v>
      </c>
      <c r="G169" s="1076">
        <v>145713.79000000004</v>
      </c>
      <c r="H169" s="1076">
        <v>67438897.180000037</v>
      </c>
      <c r="I169" s="1076">
        <v>1222580.3699999999</v>
      </c>
      <c r="J169" s="1076">
        <v>0</v>
      </c>
      <c r="K169" s="1076">
        <v>0</v>
      </c>
      <c r="L169" s="1084">
        <v>9146.4500000000007</v>
      </c>
    </row>
    <row r="170" spans="1:12" ht="18.95" customHeight="1">
      <c r="A170" s="988"/>
      <c r="B170" s="986"/>
      <c r="C170" s="986"/>
      <c r="D170" s="989" t="s">
        <v>44</v>
      </c>
      <c r="E170" s="1012">
        <v>0.67864231546311338</v>
      </c>
      <c r="F170" s="946">
        <v>0.62485917287968029</v>
      </c>
      <c r="G170" s="946">
        <v>0.74343770408163279</v>
      </c>
      <c r="H170" s="946">
        <v>0.70679554766022157</v>
      </c>
      <c r="I170" s="946">
        <v>0.62889936728395057</v>
      </c>
      <c r="J170" s="946">
        <v>0</v>
      </c>
      <c r="K170" s="946">
        <v>0</v>
      </c>
      <c r="L170" s="1013">
        <v>0</v>
      </c>
    </row>
    <row r="171" spans="1:12" ht="18.95" customHeight="1">
      <c r="A171" s="990"/>
      <c r="B171" s="991"/>
      <c r="C171" s="991"/>
      <c r="D171" s="995" t="s">
        <v>45</v>
      </c>
      <c r="E171" s="1014">
        <v>0.67265899430369636</v>
      </c>
      <c r="F171" s="1015">
        <v>0.59732946459629732</v>
      </c>
      <c r="G171" s="1015">
        <v>0.60996186529364993</v>
      </c>
      <c r="H171" s="1015">
        <v>0.71936629939486729</v>
      </c>
      <c r="I171" s="1015">
        <v>0.46923259702881104</v>
      </c>
      <c r="J171" s="1015">
        <v>0</v>
      </c>
      <c r="K171" s="1015">
        <v>0</v>
      </c>
      <c r="L171" s="1016">
        <v>0.36787394924184535</v>
      </c>
    </row>
    <row r="172" spans="1:12" ht="18.95" customHeight="1">
      <c r="A172" s="984" t="s">
        <v>419</v>
      </c>
      <c r="B172" s="985" t="s">
        <v>47</v>
      </c>
      <c r="C172" s="986" t="s">
        <v>420</v>
      </c>
      <c r="D172" s="1000" t="s">
        <v>41</v>
      </c>
      <c r="E172" s="1081">
        <v>19796000</v>
      </c>
      <c r="F172" s="1076">
        <v>19636000</v>
      </c>
      <c r="G172" s="1076">
        <v>10000</v>
      </c>
      <c r="H172" s="1076">
        <v>0</v>
      </c>
      <c r="I172" s="1076">
        <v>150000</v>
      </c>
      <c r="J172" s="1076">
        <v>0</v>
      </c>
      <c r="K172" s="1076">
        <v>0</v>
      </c>
      <c r="L172" s="1084">
        <v>0</v>
      </c>
    </row>
    <row r="173" spans="1:12" ht="18.95" customHeight="1">
      <c r="A173" s="988"/>
      <c r="B173" s="986"/>
      <c r="C173" s="986" t="s">
        <v>421</v>
      </c>
      <c r="D173" s="989" t="s">
        <v>42</v>
      </c>
      <c r="E173" s="1083">
        <v>20190707</v>
      </c>
      <c r="F173" s="1076">
        <v>19661585</v>
      </c>
      <c r="G173" s="1076">
        <v>10000</v>
      </c>
      <c r="H173" s="1076">
        <v>394707</v>
      </c>
      <c r="I173" s="1076">
        <v>124415</v>
      </c>
      <c r="J173" s="1076">
        <v>0</v>
      </c>
      <c r="K173" s="1076">
        <v>0</v>
      </c>
      <c r="L173" s="1084">
        <v>0</v>
      </c>
    </row>
    <row r="174" spans="1:12" ht="18.95" customHeight="1">
      <c r="A174" s="988"/>
      <c r="B174" s="986"/>
      <c r="C174" s="986" t="s">
        <v>422</v>
      </c>
      <c r="D174" s="989" t="s">
        <v>43</v>
      </c>
      <c r="E174" s="1083">
        <v>16838320.689999998</v>
      </c>
      <c r="F174" s="1076">
        <v>16569142</v>
      </c>
      <c r="G174" s="1076">
        <v>8000</v>
      </c>
      <c r="H174" s="1076">
        <v>136763.69</v>
      </c>
      <c r="I174" s="1076">
        <v>124415</v>
      </c>
      <c r="J174" s="1076">
        <v>0</v>
      </c>
      <c r="K174" s="1076">
        <v>0</v>
      </c>
      <c r="L174" s="1084">
        <v>0</v>
      </c>
    </row>
    <row r="175" spans="1:12" ht="18.95" customHeight="1">
      <c r="A175" s="988"/>
      <c r="B175" s="986"/>
      <c r="C175" s="986" t="s">
        <v>423</v>
      </c>
      <c r="D175" s="989" t="s">
        <v>44</v>
      </c>
      <c r="E175" s="1012">
        <v>0.85059207365124256</v>
      </c>
      <c r="F175" s="946">
        <v>0.84381452434304338</v>
      </c>
      <c r="G175" s="946">
        <v>0.8</v>
      </c>
      <c r="H175" s="946">
        <v>0</v>
      </c>
      <c r="I175" s="946">
        <v>0.82943333333333336</v>
      </c>
      <c r="J175" s="946">
        <v>0</v>
      </c>
      <c r="K175" s="946">
        <v>0</v>
      </c>
      <c r="L175" s="1013">
        <v>0</v>
      </c>
    </row>
    <row r="176" spans="1:12" ht="18.95" customHeight="1">
      <c r="A176" s="990"/>
      <c r="B176" s="991"/>
      <c r="C176" s="991"/>
      <c r="D176" s="994" t="s">
        <v>45</v>
      </c>
      <c r="E176" s="1014">
        <v>0.83396389685611294</v>
      </c>
      <c r="F176" s="1015">
        <v>0.84271649513505653</v>
      </c>
      <c r="G176" s="1015">
        <v>0.8</v>
      </c>
      <c r="H176" s="1015">
        <v>0.34649420962891464</v>
      </c>
      <c r="I176" s="1015">
        <v>1</v>
      </c>
      <c r="J176" s="1015">
        <v>0</v>
      </c>
      <c r="K176" s="1015">
        <v>0</v>
      </c>
      <c r="L176" s="1016">
        <v>0</v>
      </c>
    </row>
    <row r="177" spans="1:12" ht="18.95" customHeight="1">
      <c r="A177" s="984" t="s">
        <v>424</v>
      </c>
      <c r="B177" s="985" t="s">
        <v>47</v>
      </c>
      <c r="C177" s="986" t="s">
        <v>425</v>
      </c>
      <c r="D177" s="987" t="s">
        <v>41</v>
      </c>
      <c r="E177" s="1081">
        <v>0</v>
      </c>
      <c r="F177" s="1076">
        <v>0</v>
      </c>
      <c r="G177" s="1076">
        <v>0</v>
      </c>
      <c r="H177" s="1076">
        <v>0</v>
      </c>
      <c r="I177" s="1076">
        <v>0</v>
      </c>
      <c r="J177" s="1076">
        <v>0</v>
      </c>
      <c r="K177" s="1076">
        <v>0</v>
      </c>
      <c r="L177" s="1084">
        <v>0</v>
      </c>
    </row>
    <row r="178" spans="1:12" ht="18.95" customHeight="1">
      <c r="A178" s="988"/>
      <c r="B178" s="986"/>
      <c r="C178" s="986"/>
      <c r="D178" s="989" t="s">
        <v>42</v>
      </c>
      <c r="E178" s="1083">
        <v>829097</v>
      </c>
      <c r="F178" s="1076">
        <v>153000</v>
      </c>
      <c r="G178" s="1076">
        <v>0</v>
      </c>
      <c r="H178" s="1076">
        <v>0</v>
      </c>
      <c r="I178" s="1076">
        <v>676097</v>
      </c>
      <c r="J178" s="1076">
        <v>0</v>
      </c>
      <c r="K178" s="1076">
        <v>0</v>
      </c>
      <c r="L178" s="1084">
        <v>0</v>
      </c>
    </row>
    <row r="179" spans="1:12" ht="18.95" customHeight="1">
      <c r="A179" s="988"/>
      <c r="B179" s="986"/>
      <c r="C179" s="986"/>
      <c r="D179" s="989" t="s">
        <v>43</v>
      </c>
      <c r="E179" s="1083">
        <v>0</v>
      </c>
      <c r="F179" s="1076">
        <v>0</v>
      </c>
      <c r="G179" s="1076">
        <v>0</v>
      </c>
      <c r="H179" s="1076">
        <v>0</v>
      </c>
      <c r="I179" s="1076">
        <v>0</v>
      </c>
      <c r="J179" s="1076">
        <v>0</v>
      </c>
      <c r="K179" s="1076">
        <v>0</v>
      </c>
      <c r="L179" s="1084">
        <v>0</v>
      </c>
    </row>
    <row r="180" spans="1:12" ht="18.95" customHeight="1">
      <c r="A180" s="988"/>
      <c r="B180" s="986"/>
      <c r="C180" s="986"/>
      <c r="D180" s="989" t="s">
        <v>44</v>
      </c>
      <c r="E180" s="1012">
        <v>0</v>
      </c>
      <c r="F180" s="946">
        <v>0</v>
      </c>
      <c r="G180" s="946">
        <v>0</v>
      </c>
      <c r="H180" s="946">
        <v>0</v>
      </c>
      <c r="I180" s="946">
        <v>0</v>
      </c>
      <c r="J180" s="946">
        <v>0</v>
      </c>
      <c r="K180" s="946">
        <v>0</v>
      </c>
      <c r="L180" s="1013">
        <v>0</v>
      </c>
    </row>
    <row r="181" spans="1:12" ht="18.95" customHeight="1">
      <c r="A181" s="990"/>
      <c r="B181" s="991"/>
      <c r="C181" s="991"/>
      <c r="D181" s="994" t="s">
        <v>45</v>
      </c>
      <c r="E181" s="1014">
        <v>0</v>
      </c>
      <c r="F181" s="1015">
        <v>0</v>
      </c>
      <c r="G181" s="1015">
        <v>0</v>
      </c>
      <c r="H181" s="1015">
        <v>0</v>
      </c>
      <c r="I181" s="1015">
        <v>0</v>
      </c>
      <c r="J181" s="1015">
        <v>0</v>
      </c>
      <c r="K181" s="1015">
        <v>0</v>
      </c>
      <c r="L181" s="1016">
        <v>0</v>
      </c>
    </row>
    <row r="182" spans="1:12" s="939" customFormat="1" ht="23.25" customHeight="1">
      <c r="A182" s="658" t="s">
        <v>721</v>
      </c>
      <c r="B182" s="662"/>
      <c r="C182" s="662"/>
      <c r="F182" s="75"/>
      <c r="G182" s="75"/>
      <c r="H182" s="75"/>
      <c r="I182" s="75"/>
      <c r="J182" s="75"/>
    </row>
    <row r="183" spans="1:12" ht="18" customHeight="1">
      <c r="A183" s="1662"/>
      <c r="B183" s="1662"/>
      <c r="C183" s="1662"/>
      <c r="D183" s="1662"/>
      <c r="E183" s="1662"/>
      <c r="F183" s="1662"/>
      <c r="G183" s="1662"/>
      <c r="H183" s="1662"/>
      <c r="I183" s="1662"/>
      <c r="J183" s="1662"/>
      <c r="K183" s="1662"/>
      <c r="L183" s="1662"/>
    </row>
    <row r="184" spans="1:12">
      <c r="E184" s="1004"/>
      <c r="F184" s="1004"/>
      <c r="G184" s="1004"/>
      <c r="H184" s="1004"/>
      <c r="I184" s="1004"/>
      <c r="J184" s="1004"/>
      <c r="K184" s="1004"/>
      <c r="L184" s="1004"/>
    </row>
    <row r="185" spans="1:12">
      <c r="E185" s="1004"/>
      <c r="F185" s="1004"/>
      <c r="G185" s="1004"/>
      <c r="H185" s="1004"/>
      <c r="I185" s="1004"/>
      <c r="J185" s="1004"/>
      <c r="K185" s="1004"/>
      <c r="L185" s="1004"/>
    </row>
    <row r="186" spans="1:12">
      <c r="G186" s="993"/>
      <c r="H186" s="1017"/>
      <c r="I186" s="1018"/>
      <c r="J186" s="993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U10" sqref="U10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4" width="16.28515625" style="120"/>
    <col min="15" max="15" width="15.85546875" style="120" customWidth="1"/>
    <col min="16" max="16384" width="16.28515625" style="120"/>
  </cols>
  <sheetData>
    <row r="1" spans="1:15" ht="15.75" customHeight="1">
      <c r="A1" s="940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28" t="s">
        <v>4</v>
      </c>
      <c r="F5" s="941" t="s">
        <v>4</v>
      </c>
      <c r="G5" s="926" t="s">
        <v>4</v>
      </c>
      <c r="H5" s="927" t="s">
        <v>4</v>
      </c>
      <c r="I5" s="928" t="s">
        <v>4</v>
      </c>
      <c r="J5" s="927" t="s">
        <v>4</v>
      </c>
      <c r="K5" s="928" t="s">
        <v>4</v>
      </c>
      <c r="L5" s="928" t="s">
        <v>4</v>
      </c>
    </row>
    <row r="6" spans="1:15" ht="15.95" customHeight="1">
      <c r="A6" s="129"/>
      <c r="B6" s="130"/>
      <c r="C6" s="131" t="s">
        <v>746</v>
      </c>
      <c r="D6" s="130"/>
      <c r="E6" s="942"/>
      <c r="F6" s="943" t="s">
        <v>5</v>
      </c>
      <c r="G6" s="931" t="s">
        <v>6</v>
      </c>
      <c r="H6" s="932" t="s">
        <v>7</v>
      </c>
      <c r="I6" s="933" t="s">
        <v>7</v>
      </c>
      <c r="J6" s="932" t="s">
        <v>8</v>
      </c>
      <c r="K6" s="934" t="s">
        <v>9</v>
      </c>
      <c r="L6" s="933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34" t="s">
        <v>12</v>
      </c>
      <c r="F7" s="943" t="s">
        <v>13</v>
      </c>
      <c r="G7" s="936" t="s">
        <v>14</v>
      </c>
      <c r="H7" s="932" t="s">
        <v>15</v>
      </c>
      <c r="I7" s="933" t="s">
        <v>16</v>
      </c>
      <c r="J7" s="932" t="s">
        <v>17</v>
      </c>
      <c r="K7" s="933" t="s">
        <v>18</v>
      </c>
      <c r="L7" s="937" t="s">
        <v>19</v>
      </c>
    </row>
    <row r="8" spans="1:15" ht="15.95" customHeight="1">
      <c r="A8" s="132" t="s">
        <v>4</v>
      </c>
      <c r="B8" s="133"/>
      <c r="C8" s="131" t="s">
        <v>718</v>
      </c>
      <c r="D8" s="130"/>
      <c r="E8" s="934" t="s">
        <v>4</v>
      </c>
      <c r="F8" s="943" t="s">
        <v>20</v>
      </c>
      <c r="G8" s="936" t="s">
        <v>21</v>
      </c>
      <c r="H8" s="932" t="s">
        <v>22</v>
      </c>
      <c r="I8" s="933" t="s">
        <v>4</v>
      </c>
      <c r="J8" s="932" t="s">
        <v>23</v>
      </c>
      <c r="K8" s="933" t="s">
        <v>24</v>
      </c>
      <c r="L8" s="933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44" t="s">
        <v>4</v>
      </c>
      <c r="F9" s="943" t="s">
        <v>4</v>
      </c>
      <c r="G9" s="936" t="s">
        <v>4</v>
      </c>
      <c r="H9" s="932" t="s">
        <v>27</v>
      </c>
      <c r="I9" s="933"/>
      <c r="J9" s="932" t="s">
        <v>28</v>
      </c>
      <c r="K9" s="933" t="s">
        <v>4</v>
      </c>
      <c r="L9" s="933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38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1">
        <v>69789478000</v>
      </c>
      <c r="F12" s="691">
        <v>64671622000</v>
      </c>
      <c r="G12" s="691">
        <v>29573000</v>
      </c>
      <c r="H12" s="691">
        <v>4606406000</v>
      </c>
      <c r="I12" s="691">
        <v>176053000</v>
      </c>
      <c r="J12" s="691">
        <v>0</v>
      </c>
      <c r="K12" s="691">
        <v>0</v>
      </c>
      <c r="L12" s="692">
        <v>305824000</v>
      </c>
      <c r="M12" s="144"/>
      <c r="N12" s="144"/>
      <c r="O12" s="1144"/>
    </row>
    <row r="13" spans="1:15" ht="18.95" customHeight="1">
      <c r="A13" s="145"/>
      <c r="B13" s="146"/>
      <c r="C13" s="142"/>
      <c r="D13" s="143" t="s">
        <v>42</v>
      </c>
      <c r="E13" s="691">
        <v>76976292040.830002</v>
      </c>
      <c r="F13" s="691">
        <v>70209602030.959991</v>
      </c>
      <c r="G13" s="691">
        <v>49545649.649999999</v>
      </c>
      <c r="H13" s="691">
        <v>5348285791.96</v>
      </c>
      <c r="I13" s="691">
        <v>890743969.76999998</v>
      </c>
      <c r="J13" s="691">
        <v>5000</v>
      </c>
      <c r="K13" s="691">
        <v>0</v>
      </c>
      <c r="L13" s="693">
        <v>478109598.48999995</v>
      </c>
      <c r="M13" s="144"/>
      <c r="N13" s="144"/>
    </row>
    <row r="14" spans="1:15" ht="18.95" customHeight="1">
      <c r="A14" s="145"/>
      <c r="B14" s="146"/>
      <c r="C14" s="945" t="s">
        <v>4</v>
      </c>
      <c r="D14" s="143" t="s">
        <v>43</v>
      </c>
      <c r="E14" s="691">
        <v>65038888981.910004</v>
      </c>
      <c r="F14" s="691">
        <v>60113534791.890015</v>
      </c>
      <c r="G14" s="691">
        <v>32318295.879999995</v>
      </c>
      <c r="H14" s="691">
        <v>4168094818.5499992</v>
      </c>
      <c r="I14" s="691">
        <v>461940457.28000003</v>
      </c>
      <c r="J14" s="691">
        <v>0</v>
      </c>
      <c r="K14" s="691">
        <v>0</v>
      </c>
      <c r="L14" s="693">
        <v>263000618.31000003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94">
        <v>0.93192972416142739</v>
      </c>
      <c r="F15" s="694">
        <v>0.92951951617805428</v>
      </c>
      <c r="G15" s="682">
        <v>1.0928311595036011</v>
      </c>
      <c r="H15" s="682">
        <v>0.90484747079393335</v>
      </c>
      <c r="I15" s="682">
        <v>2.6238715459549113</v>
      </c>
      <c r="J15" s="682">
        <v>0</v>
      </c>
      <c r="K15" s="682">
        <v>0</v>
      </c>
      <c r="L15" s="683">
        <v>0.85997377024039978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84">
        <v>0.844921043318271</v>
      </c>
      <c r="F16" s="684">
        <v>0.85620104733512148</v>
      </c>
      <c r="G16" s="684">
        <v>0.65229331148754044</v>
      </c>
      <c r="H16" s="684">
        <v>0.77933285181129164</v>
      </c>
      <c r="I16" s="684">
        <v>0.51860071239020367</v>
      </c>
      <c r="J16" s="684">
        <v>0</v>
      </c>
      <c r="K16" s="684">
        <v>0</v>
      </c>
      <c r="L16" s="685">
        <v>0.55008437216200523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5">
        <v>5263614000</v>
      </c>
      <c r="F17" s="1137">
        <v>4913263000</v>
      </c>
      <c r="G17" s="1137">
        <v>2661000</v>
      </c>
      <c r="H17" s="1137">
        <v>317602000</v>
      </c>
      <c r="I17" s="1137">
        <v>10210000</v>
      </c>
      <c r="J17" s="1137">
        <v>0</v>
      </c>
      <c r="K17" s="1137">
        <v>0</v>
      </c>
      <c r="L17" s="1138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95">
        <v>5714877814.8699999</v>
      </c>
      <c r="F18" s="1137">
        <v>5270250119.9700003</v>
      </c>
      <c r="G18" s="1137">
        <v>3802963.38</v>
      </c>
      <c r="H18" s="1137">
        <v>355355670.73999995</v>
      </c>
      <c r="I18" s="1137">
        <v>55504862.660000004</v>
      </c>
      <c r="J18" s="1137">
        <v>0</v>
      </c>
      <c r="K18" s="1137">
        <v>0</v>
      </c>
      <c r="L18" s="1138">
        <v>29964198.119999997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95">
        <v>4479810418.7299995</v>
      </c>
      <c r="F19" s="1137">
        <v>4165449950.1900001</v>
      </c>
      <c r="G19" s="1137">
        <v>2582546.73</v>
      </c>
      <c r="H19" s="1137">
        <v>274625463.62000006</v>
      </c>
      <c r="I19" s="1137">
        <v>22392833.789999999</v>
      </c>
      <c r="J19" s="1137">
        <v>0</v>
      </c>
      <c r="K19" s="1137">
        <v>0</v>
      </c>
      <c r="L19" s="1138">
        <v>14759624.400000006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6">
        <v>0.85109022407988111</v>
      </c>
      <c r="F20" s="696">
        <v>0.84779706484061612</v>
      </c>
      <c r="G20" s="686">
        <v>0.97051737316798192</v>
      </c>
      <c r="H20" s="686">
        <v>0.86468430179910727</v>
      </c>
      <c r="I20" s="687">
        <v>2.1932256405484818</v>
      </c>
      <c r="J20" s="686">
        <v>0</v>
      </c>
      <c r="K20" s="686">
        <v>0</v>
      </c>
      <c r="L20" s="688">
        <v>0.74251053425898006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89">
        <v>0.7838855989315503</v>
      </c>
      <c r="F21" s="689">
        <v>0.79037044834101933</v>
      </c>
      <c r="G21" s="689">
        <v>0.67908798269837667</v>
      </c>
      <c r="H21" s="689">
        <v>0.7728185765211355</v>
      </c>
      <c r="I21" s="689">
        <v>0.40343913518297131</v>
      </c>
      <c r="J21" s="689">
        <v>0</v>
      </c>
      <c r="K21" s="689">
        <v>0</v>
      </c>
      <c r="L21" s="690">
        <v>0.49257531741350025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5">
        <v>3905580000</v>
      </c>
      <c r="F22" s="1137">
        <v>3654175000</v>
      </c>
      <c r="G22" s="1137">
        <v>1415000</v>
      </c>
      <c r="H22" s="1137">
        <v>238339000</v>
      </c>
      <c r="I22" s="1137">
        <v>5662000</v>
      </c>
      <c r="J22" s="1137">
        <v>0</v>
      </c>
      <c r="K22" s="1137">
        <v>0</v>
      </c>
      <c r="L22" s="1138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95">
        <v>4331306909.79</v>
      </c>
      <c r="F23" s="1137">
        <v>3995215812.6199999</v>
      </c>
      <c r="G23" s="1137">
        <v>3470777</v>
      </c>
      <c r="H23" s="1137">
        <v>286095076.17000002</v>
      </c>
      <c r="I23" s="1137">
        <v>36134981</v>
      </c>
      <c r="J23" s="1137">
        <v>0</v>
      </c>
      <c r="K23" s="1137">
        <v>0</v>
      </c>
      <c r="L23" s="1138">
        <v>10390263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95">
        <v>3680076803.7200003</v>
      </c>
      <c r="F24" s="1137">
        <v>3432343760.4400001</v>
      </c>
      <c r="G24" s="1137">
        <v>2341367.08</v>
      </c>
      <c r="H24" s="1137">
        <v>217571937.4300001</v>
      </c>
      <c r="I24" s="1137">
        <v>20263639.670000002</v>
      </c>
      <c r="J24" s="1137">
        <v>0</v>
      </c>
      <c r="K24" s="1137">
        <v>0</v>
      </c>
      <c r="L24" s="1138">
        <v>7556099.0999999996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6">
        <v>0.94226127840679241</v>
      </c>
      <c r="F25" s="696">
        <v>0.93929375589291697</v>
      </c>
      <c r="G25" s="686">
        <v>1.6546763816254417</v>
      </c>
      <c r="H25" s="686">
        <v>0.91286754341505205</v>
      </c>
      <c r="I25" s="687">
        <v>3.5788837283645356</v>
      </c>
      <c r="J25" s="686">
        <v>0</v>
      </c>
      <c r="K25" s="686">
        <v>0</v>
      </c>
      <c r="L25" s="688">
        <v>1.2616628986475205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89">
        <v>0.84964581830993502</v>
      </c>
      <c r="F26" s="689">
        <v>0.85911348007734356</v>
      </c>
      <c r="G26" s="689">
        <v>0.67459450146177646</v>
      </c>
      <c r="H26" s="689">
        <v>0.76048822769923197</v>
      </c>
      <c r="I26" s="689">
        <v>0.5607762646948673</v>
      </c>
      <c r="J26" s="689">
        <v>0</v>
      </c>
      <c r="K26" s="689">
        <v>0</v>
      </c>
      <c r="L26" s="690">
        <v>0.72722885840329543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5">
        <v>3832591000</v>
      </c>
      <c r="F27" s="1137">
        <v>3447366000</v>
      </c>
      <c r="G27" s="1137">
        <v>2314000</v>
      </c>
      <c r="H27" s="1137">
        <v>310737000</v>
      </c>
      <c r="I27" s="1137">
        <v>19006000</v>
      </c>
      <c r="J27" s="1137">
        <v>0</v>
      </c>
      <c r="K27" s="1137">
        <v>0</v>
      </c>
      <c r="L27" s="1138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95">
        <v>4287564941.9699998</v>
      </c>
      <c r="F28" s="1137">
        <v>3790042069.3099999</v>
      </c>
      <c r="G28" s="1137">
        <v>3199076.49</v>
      </c>
      <c r="H28" s="1137">
        <v>362743800.31000018</v>
      </c>
      <c r="I28" s="1137">
        <v>58264644.289999999</v>
      </c>
      <c r="J28" s="1137">
        <v>0</v>
      </c>
      <c r="K28" s="1137">
        <v>0</v>
      </c>
      <c r="L28" s="1138">
        <v>73315351.570000008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95">
        <v>3721273194.8899999</v>
      </c>
      <c r="F29" s="1137">
        <v>3376813126.0600004</v>
      </c>
      <c r="G29" s="1137">
        <v>2670345.14</v>
      </c>
      <c r="H29" s="1137">
        <v>282777232.21999967</v>
      </c>
      <c r="I29" s="1137">
        <v>33798763.75</v>
      </c>
      <c r="J29" s="1137">
        <v>0</v>
      </c>
      <c r="K29" s="1137">
        <v>0</v>
      </c>
      <c r="L29" s="1138">
        <v>25213727.720000006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6">
        <v>0.97095494794252757</v>
      </c>
      <c r="F30" s="696">
        <v>0.97953426646895059</v>
      </c>
      <c r="G30" s="686">
        <v>1.1539953068280036</v>
      </c>
      <c r="H30" s="686">
        <v>0.91002111824468823</v>
      </c>
      <c r="I30" s="687">
        <v>1.778320727664948</v>
      </c>
      <c r="J30" s="686">
        <v>0</v>
      </c>
      <c r="K30" s="686">
        <v>0</v>
      </c>
      <c r="L30" s="688">
        <v>0.47422750000000014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89">
        <v>0.86792229278285715</v>
      </c>
      <c r="F31" s="689">
        <v>0.89096982680056891</v>
      </c>
      <c r="G31" s="689">
        <v>0.83472375491715733</v>
      </c>
      <c r="H31" s="689">
        <v>0.77955083444110906</v>
      </c>
      <c r="I31" s="689">
        <v>0.58009045042433915</v>
      </c>
      <c r="J31" s="689">
        <v>0</v>
      </c>
      <c r="K31" s="689">
        <v>0</v>
      </c>
      <c r="L31" s="690">
        <v>0.34390788804888223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5">
        <v>2131876000</v>
      </c>
      <c r="F32" s="1137">
        <v>1955586000</v>
      </c>
      <c r="G32" s="1137">
        <v>1361000</v>
      </c>
      <c r="H32" s="1137">
        <v>160295000</v>
      </c>
      <c r="I32" s="1137">
        <v>5095000</v>
      </c>
      <c r="J32" s="1137">
        <v>0</v>
      </c>
      <c r="K32" s="1137">
        <v>0</v>
      </c>
      <c r="L32" s="1138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5">
        <v>2368108942.7400002</v>
      </c>
      <c r="F33" s="1137">
        <v>2094325330.9300001</v>
      </c>
      <c r="G33" s="1137">
        <v>1956955</v>
      </c>
      <c r="H33" s="1137">
        <v>222743627.62</v>
      </c>
      <c r="I33" s="1137">
        <v>34864945.340000004</v>
      </c>
      <c r="J33" s="1137">
        <v>0</v>
      </c>
      <c r="K33" s="1137">
        <v>0</v>
      </c>
      <c r="L33" s="1138">
        <v>14218083.85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5">
        <v>1882762233.1700001</v>
      </c>
      <c r="F34" s="1137">
        <v>1671808651.45</v>
      </c>
      <c r="G34" s="1137">
        <v>1624145.65</v>
      </c>
      <c r="H34" s="1137">
        <v>181776597.94999999</v>
      </c>
      <c r="I34" s="1137">
        <v>17865929.100000001</v>
      </c>
      <c r="J34" s="1137">
        <v>0</v>
      </c>
      <c r="K34" s="1137">
        <v>0</v>
      </c>
      <c r="L34" s="1138">
        <v>9686909.0200000014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6">
        <v>0.8831480973424346</v>
      </c>
      <c r="F35" s="696">
        <v>0.85488884224472872</v>
      </c>
      <c r="G35" s="686">
        <v>1.1933472814107273</v>
      </c>
      <c r="H35" s="686">
        <v>1.1340129009014628</v>
      </c>
      <c r="I35" s="686">
        <v>3.5065611579980378</v>
      </c>
      <c r="J35" s="686">
        <v>0</v>
      </c>
      <c r="K35" s="686">
        <v>0</v>
      </c>
      <c r="L35" s="688">
        <v>1.0155057154838034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89">
        <v>0.79504882532623944</v>
      </c>
      <c r="F36" s="689">
        <v>0.79825642499755356</v>
      </c>
      <c r="G36" s="689">
        <v>0.82993510325991138</v>
      </c>
      <c r="H36" s="689">
        <v>0.81607990267676855</v>
      </c>
      <c r="I36" s="689">
        <v>0.5124324425514788</v>
      </c>
      <c r="J36" s="689">
        <v>0</v>
      </c>
      <c r="K36" s="689">
        <v>0</v>
      </c>
      <c r="L36" s="690">
        <v>0.68130903729337633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5">
        <v>4286040000</v>
      </c>
      <c r="F37" s="1137">
        <v>3944300000</v>
      </c>
      <c r="G37" s="1137">
        <v>2369000</v>
      </c>
      <c r="H37" s="1137">
        <v>320151000</v>
      </c>
      <c r="I37" s="1137">
        <v>8459000</v>
      </c>
      <c r="J37" s="1137">
        <v>0</v>
      </c>
      <c r="K37" s="1137">
        <v>0</v>
      </c>
      <c r="L37" s="1138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5">
        <v>4690484772.5899992</v>
      </c>
      <c r="F38" s="1137">
        <v>4280027638.2399998</v>
      </c>
      <c r="G38" s="1137">
        <v>3468252</v>
      </c>
      <c r="H38" s="1137">
        <v>353762688.70000005</v>
      </c>
      <c r="I38" s="1137">
        <v>36028152</v>
      </c>
      <c r="J38" s="1137">
        <v>0</v>
      </c>
      <c r="K38" s="1137">
        <v>0</v>
      </c>
      <c r="L38" s="1138">
        <v>17198041.649999999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5">
        <v>3943236560.0599999</v>
      </c>
      <c r="F39" s="1137">
        <v>3648145546.1300001</v>
      </c>
      <c r="G39" s="1137">
        <v>2355724.3499999996</v>
      </c>
      <c r="H39" s="1137">
        <v>267694216.2599999</v>
      </c>
      <c r="I39" s="1137">
        <v>16361527.76</v>
      </c>
      <c r="J39" s="1137">
        <v>0</v>
      </c>
      <c r="K39" s="1137">
        <v>0</v>
      </c>
      <c r="L39" s="1138">
        <v>8679545.5599999987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6">
        <v>0.92001860926636236</v>
      </c>
      <c r="F40" s="696">
        <v>0.92491583959891488</v>
      </c>
      <c r="G40" s="686">
        <v>0.99439609539890228</v>
      </c>
      <c r="H40" s="686">
        <v>0.83614986759372889</v>
      </c>
      <c r="I40" s="686">
        <v>1.9342153635181463</v>
      </c>
      <c r="J40" s="686">
        <v>0</v>
      </c>
      <c r="K40" s="686">
        <v>0</v>
      </c>
      <c r="L40" s="688">
        <v>0.80657425518074521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89">
        <v>0.84068848983441369</v>
      </c>
      <c r="F41" s="689">
        <v>0.85236495052872197</v>
      </c>
      <c r="G41" s="689">
        <v>0.67922525525826827</v>
      </c>
      <c r="H41" s="689">
        <v>0.75670562445043932</v>
      </c>
      <c r="I41" s="689">
        <v>0.45413175119278948</v>
      </c>
      <c r="J41" s="689">
        <v>0</v>
      </c>
      <c r="K41" s="689">
        <v>0</v>
      </c>
      <c r="L41" s="690">
        <v>0.50468220374381978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5">
        <v>5855939000</v>
      </c>
      <c r="F42" s="1137">
        <v>5496142000</v>
      </c>
      <c r="G42" s="1137">
        <v>1790000</v>
      </c>
      <c r="H42" s="1137">
        <v>320426000</v>
      </c>
      <c r="I42" s="1137">
        <v>14828000</v>
      </c>
      <c r="J42" s="1137">
        <v>0</v>
      </c>
      <c r="K42" s="1137">
        <v>0</v>
      </c>
      <c r="L42" s="1138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5">
        <v>6432589866.0200005</v>
      </c>
      <c r="F43" s="1137">
        <v>5969146796.5100002</v>
      </c>
      <c r="G43" s="1137">
        <v>3175066</v>
      </c>
      <c r="H43" s="1137">
        <v>347143445.55000007</v>
      </c>
      <c r="I43" s="1137">
        <v>77429607.959999993</v>
      </c>
      <c r="J43" s="1137">
        <v>0</v>
      </c>
      <c r="K43" s="1137">
        <v>0</v>
      </c>
      <c r="L43" s="1138">
        <v>35694950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5">
        <v>5586816750.5100012</v>
      </c>
      <c r="F44" s="1137">
        <v>5270935437.8700018</v>
      </c>
      <c r="G44" s="1137">
        <v>1941822.78</v>
      </c>
      <c r="H44" s="1137">
        <v>263721533.86999995</v>
      </c>
      <c r="I44" s="1137">
        <v>27923889.829999994</v>
      </c>
      <c r="J44" s="1137">
        <v>0</v>
      </c>
      <c r="K44" s="1137">
        <v>0</v>
      </c>
      <c r="L44" s="1138">
        <v>22294066.16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6">
        <v>0.95404285299249214</v>
      </c>
      <c r="F45" s="696">
        <v>0.95902460996640948</v>
      </c>
      <c r="G45" s="686">
        <v>1.0848171955307262</v>
      </c>
      <c r="H45" s="686">
        <v>0.82303412915930652</v>
      </c>
      <c r="I45" s="686">
        <v>1.8831865275155109</v>
      </c>
      <c r="J45" s="686">
        <v>0</v>
      </c>
      <c r="K45" s="686">
        <v>0</v>
      </c>
      <c r="L45" s="688">
        <v>0.97982974377005227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89">
        <v>0.86851748158579556</v>
      </c>
      <c r="F46" s="689">
        <v>0.88302995680249918</v>
      </c>
      <c r="G46" s="689">
        <v>0.61158501272099541</v>
      </c>
      <c r="H46" s="689">
        <v>0.75969037367872572</v>
      </c>
      <c r="I46" s="689">
        <v>0.360635815751843</v>
      </c>
      <c r="J46" s="689">
        <v>0</v>
      </c>
      <c r="K46" s="689">
        <v>0</v>
      </c>
      <c r="L46" s="690">
        <v>0.62457199575850364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5">
        <v>9353133000</v>
      </c>
      <c r="F47" s="1137">
        <v>8753671000</v>
      </c>
      <c r="G47" s="1137">
        <v>3176000</v>
      </c>
      <c r="H47" s="1137">
        <v>557486000</v>
      </c>
      <c r="I47" s="1137">
        <v>17869000</v>
      </c>
      <c r="J47" s="1137">
        <v>0</v>
      </c>
      <c r="K47" s="1137">
        <v>0</v>
      </c>
      <c r="L47" s="1138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5">
        <v>10345499042.32</v>
      </c>
      <c r="F48" s="1137">
        <v>9506036947.9300003</v>
      </c>
      <c r="G48" s="1137">
        <v>5564158</v>
      </c>
      <c r="H48" s="1137">
        <v>680389064.32000005</v>
      </c>
      <c r="I48" s="1137">
        <v>108388952.30999999</v>
      </c>
      <c r="J48" s="1137">
        <v>0</v>
      </c>
      <c r="K48" s="1137">
        <v>0</v>
      </c>
      <c r="L48" s="1138">
        <v>45119919.760000005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5">
        <v>9140899695.0400009</v>
      </c>
      <c r="F49" s="1137">
        <v>8491345497.0300016</v>
      </c>
      <c r="G49" s="1137">
        <v>3012169.7199999997</v>
      </c>
      <c r="H49" s="1137">
        <v>546842363.3500005</v>
      </c>
      <c r="I49" s="1137">
        <v>74076672.37999998</v>
      </c>
      <c r="J49" s="1137">
        <v>0</v>
      </c>
      <c r="K49" s="1137">
        <v>0</v>
      </c>
      <c r="L49" s="1138">
        <v>25622992.560000002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6">
        <v>0.97730885416041891</v>
      </c>
      <c r="F50" s="696">
        <v>0.97003251516192479</v>
      </c>
      <c r="G50" s="686">
        <v>0.94841615869017626</v>
      </c>
      <c r="H50" s="686">
        <v>0.98090779562177433</v>
      </c>
      <c r="I50" s="686">
        <v>4.145541014046672</v>
      </c>
      <c r="J50" s="686">
        <v>0</v>
      </c>
      <c r="K50" s="686">
        <v>0</v>
      </c>
      <c r="L50" s="688">
        <v>1.2241647584921886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89">
        <v>0.8835629540583414</v>
      </c>
      <c r="F51" s="689">
        <v>0.89325820460639449</v>
      </c>
      <c r="G51" s="689">
        <v>0.54135229804761109</v>
      </c>
      <c r="H51" s="689">
        <v>0.80372009490853613</v>
      </c>
      <c r="I51" s="689">
        <v>0.68343378915717823</v>
      </c>
      <c r="J51" s="689">
        <v>0</v>
      </c>
      <c r="K51" s="689">
        <v>0</v>
      </c>
      <c r="L51" s="690">
        <v>0.56788648331585601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5">
        <v>1801234000</v>
      </c>
      <c r="F52" s="1137">
        <v>1643516000</v>
      </c>
      <c r="G52" s="1137">
        <v>1064000</v>
      </c>
      <c r="H52" s="1137">
        <v>144219000</v>
      </c>
      <c r="I52" s="1137">
        <v>4589000</v>
      </c>
      <c r="J52" s="1137">
        <v>0</v>
      </c>
      <c r="K52" s="1137">
        <v>0</v>
      </c>
      <c r="L52" s="1138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5">
        <v>1990824258.9600003</v>
      </c>
      <c r="F53" s="1137">
        <v>1791578956.3100002</v>
      </c>
      <c r="G53" s="1137">
        <v>1670045</v>
      </c>
      <c r="H53" s="1137">
        <v>164247250.47000003</v>
      </c>
      <c r="I53" s="1137">
        <v>23248536.509999998</v>
      </c>
      <c r="J53" s="1137">
        <v>0</v>
      </c>
      <c r="K53" s="1137">
        <v>0</v>
      </c>
      <c r="L53" s="1138">
        <v>10079470.67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5">
        <v>1518720423.2700002</v>
      </c>
      <c r="F54" s="1137">
        <v>1375721960.3800001</v>
      </c>
      <c r="G54" s="1137">
        <v>1062525.6300000001</v>
      </c>
      <c r="H54" s="1137">
        <v>123526084.53999995</v>
      </c>
      <c r="I54" s="1137">
        <v>12144811.74</v>
      </c>
      <c r="J54" s="1137">
        <v>0</v>
      </c>
      <c r="K54" s="1137">
        <v>0</v>
      </c>
      <c r="L54" s="1138">
        <v>6265040.9800000023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6">
        <v>0.84315553851970382</v>
      </c>
      <c r="F55" s="696">
        <v>0.83706027831794771</v>
      </c>
      <c r="G55" s="686">
        <v>0.99861431390977451</v>
      </c>
      <c r="H55" s="686">
        <v>0.85651741129809489</v>
      </c>
      <c r="I55" s="687">
        <v>2.6465050642841579</v>
      </c>
      <c r="J55" s="686">
        <v>0</v>
      </c>
      <c r="K55" s="686">
        <v>0</v>
      </c>
      <c r="L55" s="688">
        <v>0.79850127198572551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89">
        <v>0.76286011506780338</v>
      </c>
      <c r="F56" s="689">
        <v>0.76788240648544237</v>
      </c>
      <c r="G56" s="689">
        <v>0.63622574840797708</v>
      </c>
      <c r="H56" s="689">
        <v>0.75207398715366713</v>
      </c>
      <c r="I56" s="689">
        <v>0.52239037647707831</v>
      </c>
      <c r="J56" s="689">
        <v>0</v>
      </c>
      <c r="K56" s="689">
        <v>0</v>
      </c>
      <c r="L56" s="690">
        <v>0.62156448340555592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5">
        <v>3997074000</v>
      </c>
      <c r="F57" s="1137">
        <v>3659266000</v>
      </c>
      <c r="G57" s="1137">
        <v>1494000</v>
      </c>
      <c r="H57" s="1137">
        <v>279766000</v>
      </c>
      <c r="I57" s="1137">
        <v>10928000</v>
      </c>
      <c r="J57" s="1137">
        <v>0</v>
      </c>
      <c r="K57" s="1137">
        <v>0</v>
      </c>
      <c r="L57" s="1138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5">
        <v>4420458247.0700006</v>
      </c>
      <c r="F58" s="1137">
        <v>3959805530.77</v>
      </c>
      <c r="G58" s="1137">
        <v>3301880.0599999996</v>
      </c>
      <c r="H58" s="1137">
        <v>315159858.51999992</v>
      </c>
      <c r="I58" s="1137">
        <v>87505609.579999998</v>
      </c>
      <c r="J58" s="1137">
        <v>0</v>
      </c>
      <c r="K58" s="1137">
        <v>0</v>
      </c>
      <c r="L58" s="1138">
        <v>54685368.139999986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5">
        <v>3845488354.7600007</v>
      </c>
      <c r="F59" s="1137">
        <v>3530577052.5300007</v>
      </c>
      <c r="G59" s="1137">
        <v>2279040.4299999997</v>
      </c>
      <c r="H59" s="1137">
        <v>241117123.97000003</v>
      </c>
      <c r="I59" s="1137">
        <v>37949834.32</v>
      </c>
      <c r="J59" s="1137">
        <v>0</v>
      </c>
      <c r="K59" s="1137">
        <v>0</v>
      </c>
      <c r="L59" s="1138">
        <v>33565303.510000013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6">
        <v>0.96207584717220662</v>
      </c>
      <c r="F60" s="696">
        <v>0.96483203257975803</v>
      </c>
      <c r="G60" s="686">
        <v>1.5254621352074964</v>
      </c>
      <c r="H60" s="686">
        <v>0.86185284834468812</v>
      </c>
      <c r="I60" s="687">
        <v>3.472715439238653</v>
      </c>
      <c r="J60" s="686">
        <v>0</v>
      </c>
      <c r="K60" s="686">
        <v>0</v>
      </c>
      <c r="L60" s="688">
        <v>0.735758516220956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89">
        <v>0.86992979909014967</v>
      </c>
      <c r="F61" s="689">
        <v>0.8916036469708819</v>
      </c>
      <c r="G61" s="689">
        <v>0.69022508043493258</v>
      </c>
      <c r="H61" s="689">
        <v>0.76506292743718451</v>
      </c>
      <c r="I61" s="689">
        <v>0.43368458893261275</v>
      </c>
      <c r="J61" s="689">
        <v>0</v>
      </c>
      <c r="K61" s="689">
        <v>0</v>
      </c>
      <c r="L61" s="690">
        <v>0.61378947699628705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5">
        <v>2141196000</v>
      </c>
      <c r="F62" s="1137">
        <v>1870575000</v>
      </c>
      <c r="G62" s="1137">
        <v>1024000</v>
      </c>
      <c r="H62" s="1137">
        <v>217399000</v>
      </c>
      <c r="I62" s="1137">
        <v>19081000</v>
      </c>
      <c r="J62" s="1137">
        <v>0</v>
      </c>
      <c r="K62" s="1137">
        <v>0</v>
      </c>
      <c r="L62" s="1138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5">
        <v>2447803441.3400002</v>
      </c>
      <c r="F63" s="1137">
        <v>2110165425.5700002</v>
      </c>
      <c r="G63" s="1137">
        <v>1671862.5</v>
      </c>
      <c r="H63" s="1137">
        <v>245752757.98999998</v>
      </c>
      <c r="I63" s="1137">
        <v>38314208.280000001</v>
      </c>
      <c r="J63" s="1137">
        <v>0</v>
      </c>
      <c r="K63" s="1137">
        <v>0</v>
      </c>
      <c r="L63" s="1138">
        <v>51899187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5">
        <v>2148598056.6299996</v>
      </c>
      <c r="F64" s="1137">
        <v>1905114687.8599999</v>
      </c>
      <c r="G64" s="1137">
        <v>1092427.6599999999</v>
      </c>
      <c r="H64" s="1137">
        <v>190769643.39999995</v>
      </c>
      <c r="I64" s="1137">
        <v>26181834.000000007</v>
      </c>
      <c r="J64" s="1137">
        <v>0</v>
      </c>
      <c r="K64" s="1137">
        <v>0</v>
      </c>
      <c r="L64" s="1138">
        <v>25439463.710000008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6">
        <v>1.0034569729394225</v>
      </c>
      <c r="F65" s="696">
        <v>1.0184647436536893</v>
      </c>
      <c r="G65" s="686">
        <v>1.0668238867187498</v>
      </c>
      <c r="H65" s="686">
        <v>0.87750929581092807</v>
      </c>
      <c r="I65" s="686">
        <v>1.3721416068340238</v>
      </c>
      <c r="J65" s="686">
        <v>0</v>
      </c>
      <c r="K65" s="686">
        <v>0</v>
      </c>
      <c r="L65" s="688">
        <v>0.76816933025334444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89">
        <v>0.87776576351808433</v>
      </c>
      <c r="F66" s="689">
        <v>0.90282717400953916</v>
      </c>
      <c r="G66" s="689">
        <v>0.65341956052007866</v>
      </c>
      <c r="H66" s="689">
        <v>0.77626654105653059</v>
      </c>
      <c r="I66" s="689">
        <v>0.68334529604953143</v>
      </c>
      <c r="J66" s="689">
        <v>0</v>
      </c>
      <c r="K66" s="689">
        <v>0</v>
      </c>
      <c r="L66" s="690">
        <v>0.49017075566135571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5">
        <v>4538122000</v>
      </c>
      <c r="F67" s="1137">
        <v>4250255000</v>
      </c>
      <c r="G67" s="1137">
        <v>1754000</v>
      </c>
      <c r="H67" s="1137">
        <v>262052000</v>
      </c>
      <c r="I67" s="1137">
        <v>12590000</v>
      </c>
      <c r="J67" s="1137">
        <v>0</v>
      </c>
      <c r="K67" s="1137">
        <v>0</v>
      </c>
      <c r="L67" s="1138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5">
        <v>5016729227.8400002</v>
      </c>
      <c r="F68" s="1137">
        <v>4621177135.71</v>
      </c>
      <c r="G68" s="1137">
        <v>2690058</v>
      </c>
      <c r="H68" s="1137">
        <v>307900390.06</v>
      </c>
      <c r="I68" s="1137">
        <v>61853872.5</v>
      </c>
      <c r="J68" s="1137">
        <v>0</v>
      </c>
      <c r="K68" s="1137">
        <v>0</v>
      </c>
      <c r="L68" s="1138">
        <v>23107771.570000004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5">
        <v>4324650273.0799999</v>
      </c>
      <c r="F69" s="1137">
        <v>4049672438.5099998</v>
      </c>
      <c r="G69" s="1137">
        <v>1722807.11</v>
      </c>
      <c r="H69" s="1137">
        <v>233236276.34999999</v>
      </c>
      <c r="I69" s="1137">
        <v>29185149.390000001</v>
      </c>
      <c r="J69" s="1137">
        <v>0</v>
      </c>
      <c r="K69" s="1137">
        <v>0</v>
      </c>
      <c r="L69" s="1138">
        <v>10833601.720000003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6">
        <v>0.95296033757576371</v>
      </c>
      <c r="F70" s="696">
        <v>0.9528069347627377</v>
      </c>
      <c r="G70" s="686">
        <v>0.98221614025085524</v>
      </c>
      <c r="H70" s="686">
        <v>0.89003814643658508</v>
      </c>
      <c r="I70" s="687">
        <v>2.3181214765687055</v>
      </c>
      <c r="J70" s="686">
        <v>0</v>
      </c>
      <c r="K70" s="686">
        <v>0</v>
      </c>
      <c r="L70" s="688">
        <v>0.94443393949960797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89">
        <v>0.86204578255502518</v>
      </c>
      <c r="F71" s="689">
        <v>0.87632919483139571</v>
      </c>
      <c r="G71" s="689">
        <v>0.64043493114274863</v>
      </c>
      <c r="H71" s="689">
        <v>0.75750562155686019</v>
      </c>
      <c r="I71" s="689">
        <v>0.47184029407374617</v>
      </c>
      <c r="J71" s="689">
        <v>0</v>
      </c>
      <c r="K71" s="689">
        <v>0</v>
      </c>
      <c r="L71" s="690">
        <v>0.46882935843389079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7">
        <v>7756398000</v>
      </c>
      <c r="F72" s="1137">
        <v>7332107000</v>
      </c>
      <c r="G72" s="1137">
        <v>2373000</v>
      </c>
      <c r="H72" s="1137">
        <v>385849000</v>
      </c>
      <c r="I72" s="1137">
        <v>11694000</v>
      </c>
      <c r="J72" s="1137">
        <v>0</v>
      </c>
      <c r="K72" s="1137">
        <v>0</v>
      </c>
      <c r="L72" s="1138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8">
        <v>8369412672.9899998</v>
      </c>
      <c r="F73" s="1137">
        <v>7805142671.5</v>
      </c>
      <c r="G73" s="1137">
        <v>4413291.3599999994</v>
      </c>
      <c r="H73" s="1137">
        <v>448217826.11000007</v>
      </c>
      <c r="I73" s="1137">
        <v>78713918.25</v>
      </c>
      <c r="J73" s="1137">
        <v>5000</v>
      </c>
      <c r="K73" s="1137">
        <v>0</v>
      </c>
      <c r="L73" s="1138">
        <v>32919965.769999996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8">
        <v>6719597108.0200005</v>
      </c>
      <c r="F74" s="1137">
        <v>6315430740.5100002</v>
      </c>
      <c r="G74" s="1137">
        <v>2753195.1399999997</v>
      </c>
      <c r="H74" s="1137">
        <v>347618369.46999979</v>
      </c>
      <c r="I74" s="1137">
        <v>33746794.920000002</v>
      </c>
      <c r="J74" s="1137">
        <v>0</v>
      </c>
      <c r="K74" s="1137">
        <v>0</v>
      </c>
      <c r="L74" s="1138">
        <v>20048007.980000004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6">
        <v>0.86632959113495733</v>
      </c>
      <c r="F75" s="696">
        <v>0.86133914037397441</v>
      </c>
      <c r="G75" s="686">
        <v>1.1602170838600925</v>
      </c>
      <c r="H75" s="686">
        <v>0.90091815572931322</v>
      </c>
      <c r="I75" s="686">
        <v>2.8858213545407905</v>
      </c>
      <c r="J75" s="686">
        <v>0</v>
      </c>
      <c r="K75" s="686">
        <v>0</v>
      </c>
      <c r="L75" s="688">
        <v>0.82248237866666685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89">
        <v>0.80287558644415635</v>
      </c>
      <c r="F76" s="689">
        <v>0.80913713000665677</v>
      </c>
      <c r="G76" s="689">
        <v>0.62384168989015043</v>
      </c>
      <c r="H76" s="689">
        <v>0.77555676999042089</v>
      </c>
      <c r="I76" s="689">
        <v>0.42872716376306169</v>
      </c>
      <c r="J76" s="689">
        <v>0</v>
      </c>
      <c r="K76" s="689">
        <v>0</v>
      </c>
      <c r="L76" s="690">
        <v>0.60899237016430252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7">
        <v>2259740000</v>
      </c>
      <c r="F77" s="1137">
        <v>2055140000</v>
      </c>
      <c r="G77" s="1137">
        <v>1095000</v>
      </c>
      <c r="H77" s="1137">
        <v>180949000</v>
      </c>
      <c r="I77" s="1137">
        <v>7378000</v>
      </c>
      <c r="J77" s="1137">
        <v>0</v>
      </c>
      <c r="K77" s="1137">
        <v>0</v>
      </c>
      <c r="L77" s="1138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8">
        <v>2489524919.7700005</v>
      </c>
      <c r="F78" s="1137">
        <v>2246912524.9700003</v>
      </c>
      <c r="G78" s="1137">
        <v>1978426</v>
      </c>
      <c r="H78" s="1137">
        <v>194397359.31999999</v>
      </c>
      <c r="I78" s="1137">
        <v>27045976.480000004</v>
      </c>
      <c r="J78" s="1137">
        <v>0</v>
      </c>
      <c r="K78" s="1137">
        <v>0</v>
      </c>
      <c r="L78" s="1138">
        <v>19190633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8">
        <v>2123348350.9300001</v>
      </c>
      <c r="F79" s="1137">
        <v>1953184758.76</v>
      </c>
      <c r="G79" s="1137">
        <v>1341690.6500000001</v>
      </c>
      <c r="H79" s="1137">
        <v>146143376.77999988</v>
      </c>
      <c r="I79" s="1137">
        <v>14182735.189999999</v>
      </c>
      <c r="J79" s="1137">
        <v>0</v>
      </c>
      <c r="K79" s="1137">
        <v>0</v>
      </c>
      <c r="L79" s="1138">
        <v>8495789.5500000007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6">
        <v>0.93964276904865163</v>
      </c>
      <c r="F80" s="696">
        <v>0.95039012367040687</v>
      </c>
      <c r="G80" s="686">
        <v>1.2252882648401828</v>
      </c>
      <c r="H80" s="686">
        <v>0.80764954092036922</v>
      </c>
      <c r="I80" s="687">
        <v>1.9223007847655191</v>
      </c>
      <c r="J80" s="686">
        <v>0</v>
      </c>
      <c r="K80" s="686">
        <v>0</v>
      </c>
      <c r="L80" s="688">
        <v>0.55974367835024386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89">
        <v>0.85291307352174228</v>
      </c>
      <c r="F81" s="689">
        <v>0.86927494375246228</v>
      </c>
      <c r="G81" s="689">
        <v>0.67816064386537589</v>
      </c>
      <c r="H81" s="689">
        <v>0.75177655340179483</v>
      </c>
      <c r="I81" s="689">
        <v>0.52439353411727874</v>
      </c>
      <c r="J81" s="689">
        <v>0</v>
      </c>
      <c r="K81" s="689">
        <v>0</v>
      </c>
      <c r="L81" s="690">
        <v>0.44270501916221316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699">
        <v>2966537000</v>
      </c>
      <c r="F82" s="1137">
        <v>2708575000</v>
      </c>
      <c r="G82" s="1137">
        <v>1374000</v>
      </c>
      <c r="H82" s="1137">
        <v>239809000</v>
      </c>
      <c r="I82" s="1137">
        <v>8949000</v>
      </c>
      <c r="J82" s="1137">
        <v>0</v>
      </c>
      <c r="K82" s="1137">
        <v>0</v>
      </c>
      <c r="L82" s="1138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699">
        <v>3302764992.48</v>
      </c>
      <c r="F83" s="1137">
        <v>2948093144.8299999</v>
      </c>
      <c r="G83" s="1137">
        <v>2462824</v>
      </c>
      <c r="H83" s="1137">
        <v>276809443.17000002</v>
      </c>
      <c r="I83" s="1137">
        <v>51634027.380000003</v>
      </c>
      <c r="J83" s="1137">
        <v>0</v>
      </c>
      <c r="K83" s="1137">
        <v>0</v>
      </c>
      <c r="L83" s="1138">
        <v>23765553.100000001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699">
        <v>2773012482.4899998</v>
      </c>
      <c r="F84" s="1137">
        <v>2512391514.9299998</v>
      </c>
      <c r="G84" s="1137">
        <v>1422276.48</v>
      </c>
      <c r="H84" s="1137">
        <v>215276008.61000007</v>
      </c>
      <c r="I84" s="1137">
        <v>24603633.910000004</v>
      </c>
      <c r="J84" s="1137">
        <v>0</v>
      </c>
      <c r="K84" s="1137">
        <v>0</v>
      </c>
      <c r="L84" s="1138">
        <v>19319048.56000001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6">
        <v>0.93476416525059347</v>
      </c>
      <c r="F85" s="696">
        <v>0.92756948392789562</v>
      </c>
      <c r="G85" s="686">
        <v>1.0351357205240175</v>
      </c>
      <c r="H85" s="686">
        <v>0.89769778703051206</v>
      </c>
      <c r="I85" s="686">
        <v>2.7493165616269977</v>
      </c>
      <c r="J85" s="686">
        <v>0</v>
      </c>
      <c r="K85" s="686">
        <v>0</v>
      </c>
      <c r="L85" s="688">
        <v>2.4673114380587498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89">
        <v>0.83960332896945944</v>
      </c>
      <c r="F86" s="689">
        <v>0.85220900137972933</v>
      </c>
      <c r="G86" s="689">
        <v>0.57749822155379349</v>
      </c>
      <c r="H86" s="689">
        <v>0.77770471319430479</v>
      </c>
      <c r="I86" s="689">
        <v>0.47650038469650752</v>
      </c>
      <c r="J86" s="689">
        <v>0</v>
      </c>
      <c r="K86" s="689">
        <v>0</v>
      </c>
      <c r="L86" s="690">
        <v>0.81290128105623638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7">
        <v>6326919000</v>
      </c>
      <c r="F87" s="1137">
        <v>5861605000</v>
      </c>
      <c r="G87" s="1137">
        <v>3138000</v>
      </c>
      <c r="H87" s="1137">
        <v>440985000</v>
      </c>
      <c r="I87" s="1137">
        <v>12521000</v>
      </c>
      <c r="J87" s="1137">
        <v>0</v>
      </c>
      <c r="K87" s="1137">
        <v>0</v>
      </c>
      <c r="L87" s="1138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8">
        <v>7083176482.7800007</v>
      </c>
      <c r="F88" s="1137">
        <v>6455388694.21</v>
      </c>
      <c r="G88" s="1137">
        <v>4618085.22</v>
      </c>
      <c r="H88" s="1137">
        <v>521709026.97999996</v>
      </c>
      <c r="I88" s="1137">
        <v>84467564.599999994</v>
      </c>
      <c r="J88" s="1137">
        <v>0</v>
      </c>
      <c r="K88" s="1137">
        <v>0</v>
      </c>
      <c r="L88" s="1138">
        <v>16993111.77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8">
        <v>6266575158.5899963</v>
      </c>
      <c r="F89" s="1137">
        <v>5773222828.5399971</v>
      </c>
      <c r="G89" s="1137">
        <v>2783512.75</v>
      </c>
      <c r="H89" s="1137">
        <v>423401380.14999962</v>
      </c>
      <c r="I89" s="1137">
        <v>56351217.36999999</v>
      </c>
      <c r="J89" s="1137">
        <v>0</v>
      </c>
      <c r="K89" s="1137">
        <v>0</v>
      </c>
      <c r="L89" s="1138">
        <v>10816219.779999999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6">
        <v>0.99046236542462396</v>
      </c>
      <c r="F90" s="696">
        <v>0.98492184794778859</v>
      </c>
      <c r="G90" s="686">
        <v>0.88703401848311025</v>
      </c>
      <c r="H90" s="686">
        <v>0.96012648990328386</v>
      </c>
      <c r="I90" s="686">
        <v>4.5005364882996561</v>
      </c>
      <c r="J90" s="686">
        <v>0</v>
      </c>
      <c r="K90" s="686">
        <v>0</v>
      </c>
      <c r="L90" s="688">
        <v>1.2475455340253747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89">
        <v>0.88471255429322504</v>
      </c>
      <c r="F91" s="689">
        <v>0.89432613619659274</v>
      </c>
      <c r="G91" s="689">
        <v>0.6027417462859207</v>
      </c>
      <c r="H91" s="689">
        <v>0.81156613793119392</v>
      </c>
      <c r="I91" s="689">
        <v>0.66713439219958282</v>
      </c>
      <c r="J91" s="689">
        <v>0</v>
      </c>
      <c r="K91" s="689">
        <v>0</v>
      </c>
      <c r="L91" s="690">
        <v>0.63650612827105535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699">
        <v>3373485000</v>
      </c>
      <c r="F92" s="1137">
        <v>3126080000</v>
      </c>
      <c r="G92" s="1137">
        <v>1171000</v>
      </c>
      <c r="H92" s="1137">
        <v>230342000</v>
      </c>
      <c r="I92" s="1137">
        <v>7194000</v>
      </c>
      <c r="J92" s="1137">
        <v>0</v>
      </c>
      <c r="K92" s="1137">
        <v>0</v>
      </c>
      <c r="L92" s="1138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699">
        <v>3685165507.2999997</v>
      </c>
      <c r="F93" s="1137">
        <v>3366293231.5799999</v>
      </c>
      <c r="G93" s="1137">
        <v>2101929.6399999997</v>
      </c>
      <c r="H93" s="1137">
        <v>265858505.93000004</v>
      </c>
      <c r="I93" s="1137">
        <v>31344110.629999995</v>
      </c>
      <c r="J93" s="1137">
        <v>0</v>
      </c>
      <c r="K93" s="1137">
        <v>0</v>
      </c>
      <c r="L93" s="1138">
        <v>19567729.520000003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699">
        <v>2884023118.0199995</v>
      </c>
      <c r="F94" s="1137">
        <v>2641376840.6999998</v>
      </c>
      <c r="G94" s="1137">
        <v>1332698.58</v>
      </c>
      <c r="H94" s="1137">
        <v>211997210.5799998</v>
      </c>
      <c r="I94" s="1137">
        <v>14911190.16</v>
      </c>
      <c r="J94" s="1137">
        <v>0</v>
      </c>
      <c r="K94" s="1137">
        <v>0</v>
      </c>
      <c r="L94" s="1138">
        <v>14405178.000000002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6">
        <v>0.85490912751057124</v>
      </c>
      <c r="F95" s="696">
        <v>0.84494857479655028</v>
      </c>
      <c r="G95" s="686">
        <v>1.1380858923996584</v>
      </c>
      <c r="H95" s="686">
        <v>0.92035846949318756</v>
      </c>
      <c r="I95" s="686">
        <v>2.0727259049207674</v>
      </c>
      <c r="J95" s="686">
        <v>0</v>
      </c>
      <c r="K95" s="686">
        <v>0</v>
      </c>
      <c r="L95" s="688">
        <v>1.6561483099563119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89">
        <v>0.78260341694477353</v>
      </c>
      <c r="F96" s="689">
        <v>0.78465441332341856</v>
      </c>
      <c r="G96" s="689">
        <v>0.63403577105463926</v>
      </c>
      <c r="H96" s="689">
        <v>0.79740616098932793</v>
      </c>
      <c r="I96" s="689">
        <v>0.47572541891580233</v>
      </c>
      <c r="J96" s="689">
        <v>0</v>
      </c>
      <c r="K96" s="689">
        <v>0</v>
      </c>
      <c r="L96" s="690">
        <v>0.73617013078991089</v>
      </c>
      <c r="M96" s="144"/>
      <c r="N96" s="144"/>
    </row>
    <row r="97" spans="1:12" ht="27" customHeight="1">
      <c r="A97" s="663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62"/>
      <c r="B98" s="1662"/>
      <c r="C98" s="1662"/>
      <c r="D98" s="1662"/>
      <c r="E98" s="1662"/>
      <c r="F98" s="1662"/>
      <c r="G98" s="1662"/>
      <c r="H98" s="1662"/>
      <c r="I98" s="1662"/>
      <c r="J98" s="1662"/>
      <c r="K98" s="1662"/>
      <c r="L98" s="1662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17"/>
      <c r="I100" s="1018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6" transitionEvaluation="1">
    <pageSetUpPr autoPageBreaks="0"/>
  </sheetPr>
  <dimension ref="A1:N75"/>
  <sheetViews>
    <sheetView showGridLines="0" topLeftCell="A26" zoomScale="70" zoomScaleNormal="70" workbookViewId="0">
      <selection activeCell="O23" sqref="O23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4" width="15.5703125" style="332" bestFit="1" customWidth="1"/>
    <col min="15" max="15" width="12.5703125" style="332" customWidth="1"/>
    <col min="16" max="16" width="15.5703125" style="332" bestFit="1" customWidth="1"/>
    <col min="17" max="17" width="12.5703125" style="332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4" ht="16.5" customHeight="1">
      <c r="A1" s="1666" t="s">
        <v>560</v>
      </c>
      <c r="B1" s="1666"/>
      <c r="C1" s="1666"/>
      <c r="D1" s="330"/>
      <c r="E1" s="330"/>
      <c r="F1" s="330"/>
      <c r="G1" s="330"/>
      <c r="H1" s="331"/>
      <c r="I1" s="331"/>
    </row>
    <row r="2" spans="1:14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4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4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4" ht="16.5" customHeight="1">
      <c r="A5" s="338"/>
      <c r="B5" s="331"/>
      <c r="C5" s="339"/>
      <c r="D5" s="1667" t="s">
        <v>562</v>
      </c>
      <c r="E5" s="1668"/>
      <c r="F5" s="1668"/>
      <c r="G5" s="1669"/>
      <c r="H5" s="1670" t="s">
        <v>563</v>
      </c>
      <c r="I5" s="1671"/>
    </row>
    <row r="6" spans="1:14" ht="15" customHeight="1">
      <c r="A6" s="340"/>
      <c r="B6" s="331"/>
      <c r="C6" s="341"/>
      <c r="D6" s="1672" t="s">
        <v>783</v>
      </c>
      <c r="E6" s="1673"/>
      <c r="F6" s="1673"/>
      <c r="G6" s="1674"/>
      <c r="H6" s="1672" t="s">
        <v>783</v>
      </c>
      <c r="I6" s="1674"/>
      <c r="J6" s="342" t="s">
        <v>4</v>
      </c>
    </row>
    <row r="7" spans="1:14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4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4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4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4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4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4" ht="21.75" customHeight="1">
      <c r="A13" s="1663" t="s">
        <v>574</v>
      </c>
      <c r="B13" s="1664"/>
      <c r="C13" s="1665"/>
      <c r="D13" s="807">
        <v>3565891474.8300018</v>
      </c>
      <c r="E13" s="807"/>
      <c r="F13" s="807">
        <v>862467115.81999993</v>
      </c>
      <c r="G13" s="808">
        <v>805280607.91999996</v>
      </c>
      <c r="H13" s="807">
        <v>726084322.52999997</v>
      </c>
      <c r="I13" s="809">
        <v>136382793.28999999</v>
      </c>
      <c r="J13" s="342"/>
      <c r="K13" s="342"/>
      <c r="L13" s="342"/>
      <c r="N13" s="1143"/>
    </row>
    <row r="14" spans="1:14" s="382" customFormat="1" ht="21.75" customHeight="1">
      <c r="A14" s="732" t="s">
        <v>350</v>
      </c>
      <c r="B14" s="733" t="s">
        <v>47</v>
      </c>
      <c r="C14" s="734" t="s">
        <v>351</v>
      </c>
      <c r="D14" s="796">
        <v>61771931.659999989</v>
      </c>
      <c r="E14" s="796"/>
      <c r="F14" s="801">
        <v>1203307.6100000001</v>
      </c>
      <c r="G14" s="799">
        <v>0</v>
      </c>
      <c r="H14" s="800">
        <v>1203307.6100000001</v>
      </c>
      <c r="I14" s="801">
        <v>0</v>
      </c>
      <c r="J14" s="342"/>
      <c r="K14" s="735"/>
      <c r="L14" s="342"/>
    </row>
    <row r="15" spans="1:14" s="382" customFormat="1" ht="21.75" customHeight="1">
      <c r="A15" s="732" t="s">
        <v>352</v>
      </c>
      <c r="B15" s="733" t="s">
        <v>47</v>
      </c>
      <c r="C15" s="734" t="s">
        <v>353</v>
      </c>
      <c r="D15" s="796">
        <v>22.06</v>
      </c>
      <c r="E15" s="796"/>
      <c r="F15" s="801">
        <v>0</v>
      </c>
      <c r="G15" s="799">
        <v>0</v>
      </c>
      <c r="H15" s="800">
        <v>0</v>
      </c>
      <c r="I15" s="801">
        <v>0</v>
      </c>
      <c r="J15" s="342"/>
      <c r="K15" s="736"/>
      <c r="L15" s="342"/>
      <c r="N15" s="918"/>
    </row>
    <row r="16" spans="1:14" s="382" customFormat="1" ht="21.75" customHeight="1">
      <c r="A16" s="737" t="s">
        <v>354</v>
      </c>
      <c r="B16" s="733" t="s">
        <v>47</v>
      </c>
      <c r="C16" s="738" t="s">
        <v>355</v>
      </c>
      <c r="D16" s="796">
        <v>417789.92</v>
      </c>
      <c r="E16" s="796"/>
      <c r="F16" s="801">
        <v>0</v>
      </c>
      <c r="G16" s="799">
        <v>0</v>
      </c>
      <c r="H16" s="800">
        <v>0</v>
      </c>
      <c r="I16" s="801">
        <v>0</v>
      </c>
      <c r="J16" s="342"/>
      <c r="K16" s="736"/>
      <c r="L16" s="342"/>
      <c r="N16" s="918"/>
    </row>
    <row r="17" spans="1:14" s="382" customFormat="1" ht="21.75" hidden="1" customHeight="1">
      <c r="A17" s="739" t="s">
        <v>356</v>
      </c>
      <c r="B17" s="733" t="s">
        <v>47</v>
      </c>
      <c r="C17" s="738" t="s">
        <v>357</v>
      </c>
      <c r="D17" s="796">
        <v>0</v>
      </c>
      <c r="E17" s="796"/>
      <c r="F17" s="801">
        <v>0</v>
      </c>
      <c r="G17" s="799">
        <v>0</v>
      </c>
      <c r="H17" s="800">
        <v>0</v>
      </c>
      <c r="I17" s="801">
        <v>0</v>
      </c>
      <c r="J17" s="342"/>
      <c r="K17" s="736"/>
      <c r="L17" s="342"/>
      <c r="N17" s="918"/>
    </row>
    <row r="18" spans="1:14" s="382" customFormat="1" ht="21.75" customHeight="1">
      <c r="A18" s="737" t="s">
        <v>358</v>
      </c>
      <c r="B18" s="733" t="s">
        <v>47</v>
      </c>
      <c r="C18" s="738" t="s">
        <v>359</v>
      </c>
      <c r="D18" s="796">
        <v>9979027.2599999998</v>
      </c>
      <c r="E18" s="796"/>
      <c r="F18" s="801">
        <v>0</v>
      </c>
      <c r="G18" s="799">
        <v>0</v>
      </c>
      <c r="H18" s="800">
        <v>0</v>
      </c>
      <c r="I18" s="801">
        <v>0</v>
      </c>
      <c r="J18" s="342"/>
      <c r="K18" s="736"/>
      <c r="L18" s="342"/>
      <c r="N18" s="918"/>
    </row>
    <row r="19" spans="1:14" s="918" customFormat="1" ht="36.75" hidden="1" customHeight="1">
      <c r="A19" s="910" t="s">
        <v>360</v>
      </c>
      <c r="B19" s="908" t="s">
        <v>47</v>
      </c>
      <c r="C19" s="919" t="s">
        <v>728</v>
      </c>
      <c r="D19" s="796">
        <v>0</v>
      </c>
      <c r="E19" s="796"/>
      <c r="F19" s="801">
        <v>0</v>
      </c>
      <c r="G19" s="799">
        <v>0</v>
      </c>
      <c r="H19" s="800">
        <v>0</v>
      </c>
      <c r="I19" s="801">
        <v>0</v>
      </c>
      <c r="J19" s="916"/>
      <c r="K19" s="917"/>
      <c r="L19" s="916"/>
    </row>
    <row r="20" spans="1:14" s="918" customFormat="1" ht="21.75" customHeight="1">
      <c r="A20" s="737" t="s">
        <v>363</v>
      </c>
      <c r="B20" s="733" t="s">
        <v>47</v>
      </c>
      <c r="C20" s="734" t="s">
        <v>364</v>
      </c>
      <c r="D20" s="796">
        <v>873024.19000000006</v>
      </c>
      <c r="E20" s="796"/>
      <c r="F20" s="801">
        <v>0</v>
      </c>
      <c r="G20" s="799">
        <v>0</v>
      </c>
      <c r="H20" s="800">
        <v>0</v>
      </c>
      <c r="I20" s="801">
        <v>0</v>
      </c>
      <c r="J20" s="916"/>
      <c r="K20" s="917"/>
      <c r="L20" s="916"/>
    </row>
    <row r="21" spans="1:14" s="382" customFormat="1" ht="21.75" hidden="1" customHeight="1">
      <c r="A21" s="737" t="s">
        <v>365</v>
      </c>
      <c r="B21" s="733" t="s">
        <v>47</v>
      </c>
      <c r="C21" s="734" t="s">
        <v>366</v>
      </c>
      <c r="D21" s="796">
        <v>0</v>
      </c>
      <c r="E21" s="796"/>
      <c r="F21" s="801">
        <v>0</v>
      </c>
      <c r="G21" s="799">
        <v>0</v>
      </c>
      <c r="H21" s="800">
        <v>0</v>
      </c>
      <c r="I21" s="801">
        <v>0</v>
      </c>
      <c r="J21" s="342"/>
      <c r="K21" s="736"/>
      <c r="L21" s="342"/>
      <c r="N21" s="918"/>
    </row>
    <row r="22" spans="1:14" s="382" customFormat="1" ht="21.75" customHeight="1">
      <c r="A22" s="737" t="s">
        <v>367</v>
      </c>
      <c r="B22" s="733" t="s">
        <v>47</v>
      </c>
      <c r="C22" s="734" t="s">
        <v>368</v>
      </c>
      <c r="D22" s="796">
        <v>437433975.14999974</v>
      </c>
      <c r="E22" s="796"/>
      <c r="F22" s="801">
        <v>21073.15</v>
      </c>
      <c r="G22" s="799">
        <v>13766</v>
      </c>
      <c r="H22" s="800">
        <v>21073.15</v>
      </c>
      <c r="I22" s="801">
        <v>0</v>
      </c>
      <c r="J22" s="342"/>
      <c r="K22" s="736"/>
      <c r="L22" s="342"/>
      <c r="N22" s="918"/>
    </row>
    <row r="23" spans="1:14" s="382" customFormat="1" ht="21.75" customHeight="1">
      <c r="A23" s="737" t="s">
        <v>369</v>
      </c>
      <c r="B23" s="733" t="s">
        <v>47</v>
      </c>
      <c r="C23" s="734" t="s">
        <v>132</v>
      </c>
      <c r="D23" s="796">
        <v>3690</v>
      </c>
      <c r="E23" s="796"/>
      <c r="F23" s="801">
        <v>0</v>
      </c>
      <c r="G23" s="799">
        <v>0</v>
      </c>
      <c r="H23" s="800">
        <v>0</v>
      </c>
      <c r="I23" s="801">
        <v>0</v>
      </c>
      <c r="J23" s="342"/>
      <c r="K23" s="736"/>
      <c r="L23" s="342"/>
      <c r="N23" s="918"/>
    </row>
    <row r="24" spans="1:14" s="382" customFormat="1" ht="21.75" customHeight="1">
      <c r="A24" s="737" t="s">
        <v>370</v>
      </c>
      <c r="B24" s="733" t="s">
        <v>47</v>
      </c>
      <c r="C24" s="734" t="s">
        <v>575</v>
      </c>
      <c r="D24" s="796">
        <v>6800359.4999999991</v>
      </c>
      <c r="E24" s="796"/>
      <c r="F24" s="801">
        <v>60902.41</v>
      </c>
      <c r="G24" s="799">
        <v>0</v>
      </c>
      <c r="H24" s="800">
        <v>60902.41</v>
      </c>
      <c r="I24" s="801">
        <v>0</v>
      </c>
      <c r="J24" s="342"/>
      <c r="K24" s="736"/>
      <c r="L24" s="342"/>
      <c r="N24" s="918"/>
    </row>
    <row r="25" spans="1:14" s="382" customFormat="1" ht="21.75" customHeight="1">
      <c r="A25" s="737" t="s">
        <v>372</v>
      </c>
      <c r="B25" s="733" t="s">
        <v>47</v>
      </c>
      <c r="C25" s="738" t="s">
        <v>373</v>
      </c>
      <c r="D25" s="796">
        <v>1453925.6199999996</v>
      </c>
      <c r="E25" s="796"/>
      <c r="F25" s="801">
        <v>0</v>
      </c>
      <c r="G25" s="799">
        <v>0</v>
      </c>
      <c r="H25" s="800">
        <v>0</v>
      </c>
      <c r="I25" s="801">
        <v>0</v>
      </c>
      <c r="J25" s="342"/>
      <c r="K25" s="736"/>
      <c r="L25" s="342"/>
      <c r="N25" s="918"/>
    </row>
    <row r="26" spans="1:14" ht="21.75" customHeight="1">
      <c r="A26" s="737" t="s">
        <v>374</v>
      </c>
      <c r="B26" s="733" t="s">
        <v>47</v>
      </c>
      <c r="C26" s="738" t="s">
        <v>375</v>
      </c>
      <c r="D26" s="796">
        <v>48147.21</v>
      </c>
      <c r="E26" s="796"/>
      <c r="F26" s="801">
        <v>0</v>
      </c>
      <c r="G26" s="799">
        <v>0</v>
      </c>
      <c r="H26" s="800">
        <v>0</v>
      </c>
      <c r="I26" s="801">
        <v>0</v>
      </c>
      <c r="J26" s="342"/>
      <c r="K26" s="736"/>
      <c r="L26" s="342"/>
      <c r="N26" s="918"/>
    </row>
    <row r="27" spans="1:14" s="382" customFormat="1" ht="21.75" customHeight="1">
      <c r="A27" s="737" t="s">
        <v>376</v>
      </c>
      <c r="B27" s="733" t="s">
        <v>47</v>
      </c>
      <c r="C27" s="738" t="s">
        <v>712</v>
      </c>
      <c r="D27" s="796">
        <v>24937297.509999998</v>
      </c>
      <c r="E27" s="796"/>
      <c r="F27" s="801">
        <v>0</v>
      </c>
      <c r="G27" s="799">
        <v>0</v>
      </c>
      <c r="H27" s="800">
        <v>0</v>
      </c>
      <c r="I27" s="801">
        <v>0</v>
      </c>
      <c r="J27" s="342"/>
      <c r="K27" s="736"/>
      <c r="L27" s="342"/>
      <c r="N27" s="918"/>
    </row>
    <row r="28" spans="1:14" s="383" customFormat="1" ht="21.75" customHeight="1">
      <c r="A28" s="737" t="s">
        <v>377</v>
      </c>
      <c r="B28" s="733" t="s">
        <v>47</v>
      </c>
      <c r="C28" s="734" t="s">
        <v>576</v>
      </c>
      <c r="D28" s="796">
        <v>1324227442.9400034</v>
      </c>
      <c r="E28" s="796"/>
      <c r="F28" s="801">
        <v>808973253.14999998</v>
      </c>
      <c r="G28" s="799">
        <v>805253314.39999998</v>
      </c>
      <c r="H28" s="800">
        <v>672593027.42999995</v>
      </c>
      <c r="I28" s="801">
        <v>136380225.72</v>
      </c>
      <c r="J28" s="342"/>
      <c r="K28" s="736"/>
      <c r="L28" s="342"/>
      <c r="N28" s="918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96">
        <v>37879933.20000001</v>
      </c>
      <c r="E29" s="796"/>
      <c r="F29" s="801">
        <v>0</v>
      </c>
      <c r="G29" s="799">
        <v>0</v>
      </c>
      <c r="H29" s="800">
        <v>0</v>
      </c>
      <c r="I29" s="801">
        <v>0</v>
      </c>
      <c r="J29" s="342"/>
      <c r="K29" s="740"/>
      <c r="L29" s="342"/>
      <c r="N29" s="918"/>
    </row>
    <row r="30" spans="1:14" s="387" customFormat="1" ht="21.75" customHeight="1">
      <c r="A30" s="737" t="s">
        <v>383</v>
      </c>
      <c r="B30" s="733" t="s">
        <v>47</v>
      </c>
      <c r="C30" s="734" t="s">
        <v>113</v>
      </c>
      <c r="D30" s="796">
        <v>729272607.15000021</v>
      </c>
      <c r="E30" s="796"/>
      <c r="F30" s="801">
        <v>0</v>
      </c>
      <c r="G30" s="799">
        <v>0</v>
      </c>
      <c r="H30" s="800">
        <v>0</v>
      </c>
      <c r="I30" s="801">
        <v>0</v>
      </c>
      <c r="J30" s="342"/>
      <c r="K30" s="736"/>
      <c r="L30" s="342"/>
      <c r="N30" s="918"/>
    </row>
    <row r="31" spans="1:14" s="387" customFormat="1" ht="21.75" customHeight="1">
      <c r="A31" s="737" t="s">
        <v>384</v>
      </c>
      <c r="B31" s="733" t="s">
        <v>47</v>
      </c>
      <c r="C31" s="734" t="s">
        <v>578</v>
      </c>
      <c r="D31" s="796">
        <v>216097555.32999992</v>
      </c>
      <c r="E31" s="796"/>
      <c r="F31" s="801">
        <v>0</v>
      </c>
      <c r="G31" s="799">
        <v>0</v>
      </c>
      <c r="H31" s="800">
        <v>0</v>
      </c>
      <c r="I31" s="801">
        <v>0</v>
      </c>
      <c r="J31" s="342"/>
      <c r="K31" s="736"/>
      <c r="L31" s="342"/>
      <c r="N31" s="918"/>
    </row>
    <row r="32" spans="1:14" s="387" customFormat="1" ht="21.75" customHeight="1">
      <c r="A32" s="737" t="s">
        <v>387</v>
      </c>
      <c r="B32" s="733" t="s">
        <v>47</v>
      </c>
      <c r="C32" s="734" t="s">
        <v>579</v>
      </c>
      <c r="D32" s="796">
        <v>341938211.69999957</v>
      </c>
      <c r="E32" s="796"/>
      <c r="F32" s="801">
        <v>51078297.969999991</v>
      </c>
      <c r="G32" s="799">
        <v>0</v>
      </c>
      <c r="H32" s="800">
        <v>51077746.339999989</v>
      </c>
      <c r="I32" s="801">
        <v>551.63</v>
      </c>
      <c r="J32" s="342"/>
      <c r="K32" s="736"/>
      <c r="L32" s="342"/>
      <c r="N32" s="918"/>
    </row>
    <row r="33" spans="1:14" s="387" customFormat="1" ht="21.75" customHeight="1">
      <c r="A33" s="737" t="s">
        <v>390</v>
      </c>
      <c r="B33" s="733" t="s">
        <v>47</v>
      </c>
      <c r="C33" s="734" t="s">
        <v>580</v>
      </c>
      <c r="D33" s="796">
        <v>226541835.83000013</v>
      </c>
      <c r="E33" s="796"/>
      <c r="F33" s="801">
        <v>340375.66000000003</v>
      </c>
      <c r="G33" s="799">
        <v>13527.52</v>
      </c>
      <c r="H33" s="800">
        <v>338384.88</v>
      </c>
      <c r="I33" s="801">
        <v>1990.78</v>
      </c>
      <c r="J33" s="342"/>
      <c r="K33" s="736"/>
      <c r="L33" s="342"/>
      <c r="N33" s="918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96">
        <v>0</v>
      </c>
      <c r="E34" s="796"/>
      <c r="F34" s="801">
        <v>0</v>
      </c>
      <c r="G34" s="799">
        <v>0</v>
      </c>
      <c r="H34" s="800">
        <v>0</v>
      </c>
      <c r="I34" s="801">
        <v>0</v>
      </c>
      <c r="J34" s="342"/>
      <c r="K34" s="740"/>
      <c r="L34" s="342"/>
      <c r="N34" s="918"/>
    </row>
    <row r="35" spans="1:14" s="382" customFormat="1" ht="21.75" hidden="1" customHeight="1">
      <c r="A35" s="737" t="s">
        <v>400</v>
      </c>
      <c r="B35" s="733" t="s">
        <v>47</v>
      </c>
      <c r="C35" s="734" t="s">
        <v>401</v>
      </c>
      <c r="D35" s="796">
        <v>0</v>
      </c>
      <c r="E35" s="796"/>
      <c r="F35" s="801">
        <v>0</v>
      </c>
      <c r="G35" s="799">
        <v>0</v>
      </c>
      <c r="H35" s="800">
        <v>0</v>
      </c>
      <c r="I35" s="801">
        <v>0</v>
      </c>
      <c r="J35" s="342"/>
      <c r="K35" s="736"/>
      <c r="L35" s="342"/>
      <c r="N35" s="918"/>
    </row>
    <row r="36" spans="1:14" s="382" customFormat="1" ht="21.75" customHeight="1">
      <c r="A36" s="737" t="s">
        <v>402</v>
      </c>
      <c r="B36" s="733" t="s">
        <v>47</v>
      </c>
      <c r="C36" s="738" t="s">
        <v>115</v>
      </c>
      <c r="D36" s="796">
        <v>36609989.369999953</v>
      </c>
      <c r="E36" s="796"/>
      <c r="F36" s="801">
        <v>0</v>
      </c>
      <c r="G36" s="799">
        <v>0</v>
      </c>
      <c r="H36" s="800">
        <v>0</v>
      </c>
      <c r="I36" s="801">
        <v>0</v>
      </c>
      <c r="J36" s="342"/>
      <c r="K36" s="736"/>
      <c r="L36" s="342"/>
      <c r="N36" s="918"/>
    </row>
    <row r="37" spans="1:14" s="382" customFormat="1" ht="21.75" customHeight="1">
      <c r="A37" s="737" t="s">
        <v>403</v>
      </c>
      <c r="B37" s="733" t="s">
        <v>47</v>
      </c>
      <c r="C37" s="734" t="s">
        <v>404</v>
      </c>
      <c r="D37" s="796">
        <v>82029805.950000048</v>
      </c>
      <c r="E37" s="796"/>
      <c r="F37" s="801">
        <v>645240</v>
      </c>
      <c r="G37" s="799">
        <v>0</v>
      </c>
      <c r="H37" s="800">
        <v>645240</v>
      </c>
      <c r="I37" s="801">
        <v>0</v>
      </c>
      <c r="J37" s="342"/>
      <c r="K37" s="736"/>
      <c r="L37" s="342"/>
      <c r="N37" s="918"/>
    </row>
    <row r="38" spans="1:14" s="382" customFormat="1" ht="21.75" customHeight="1">
      <c r="A38" s="737" t="s">
        <v>405</v>
      </c>
      <c r="B38" s="733" t="s">
        <v>47</v>
      </c>
      <c r="C38" s="734" t="s">
        <v>406</v>
      </c>
      <c r="D38" s="796">
        <v>2263451.7399999998</v>
      </c>
      <c r="E38" s="796"/>
      <c r="F38" s="801">
        <v>0</v>
      </c>
      <c r="G38" s="799">
        <v>0</v>
      </c>
      <c r="H38" s="800">
        <v>0</v>
      </c>
      <c r="I38" s="801">
        <v>0</v>
      </c>
      <c r="J38" s="342"/>
      <c r="K38" s="736"/>
      <c r="L38" s="342"/>
      <c r="N38" s="918"/>
    </row>
    <row r="39" spans="1:14" s="382" customFormat="1" ht="21.75" customHeight="1">
      <c r="A39" s="737" t="s">
        <v>407</v>
      </c>
      <c r="B39" s="733" t="s">
        <v>47</v>
      </c>
      <c r="C39" s="734" t="s">
        <v>582</v>
      </c>
      <c r="D39" s="796">
        <v>1383349.1800000004</v>
      </c>
      <c r="E39" s="796"/>
      <c r="F39" s="801">
        <v>0</v>
      </c>
      <c r="G39" s="799">
        <v>0</v>
      </c>
      <c r="H39" s="800">
        <v>0</v>
      </c>
      <c r="I39" s="801">
        <v>0</v>
      </c>
      <c r="J39" s="342"/>
      <c r="K39" s="736"/>
      <c r="L39" s="342"/>
      <c r="N39" s="918"/>
    </row>
    <row r="40" spans="1:14" s="382" customFormat="1" ht="21.75" customHeight="1">
      <c r="A40" s="737" t="s">
        <v>410</v>
      </c>
      <c r="B40" s="733" t="s">
        <v>47</v>
      </c>
      <c r="C40" s="738" t="s">
        <v>583</v>
      </c>
      <c r="D40" s="796">
        <v>3670405.8300000005</v>
      </c>
      <c r="E40" s="796"/>
      <c r="F40" s="801">
        <v>0</v>
      </c>
      <c r="G40" s="799">
        <v>0</v>
      </c>
      <c r="H40" s="800">
        <v>0</v>
      </c>
      <c r="I40" s="801">
        <v>0</v>
      </c>
      <c r="J40" s="342"/>
      <c r="K40" s="736"/>
      <c r="L40" s="342"/>
      <c r="N40" s="918"/>
    </row>
    <row r="41" spans="1:14" s="382" customFormat="1" ht="21.75" customHeight="1">
      <c r="A41" s="737" t="s">
        <v>426</v>
      </c>
      <c r="B41" s="875" t="s">
        <v>47</v>
      </c>
      <c r="C41" s="741" t="s">
        <v>178</v>
      </c>
      <c r="D41" s="802">
        <v>1035951.2800000001</v>
      </c>
      <c r="E41" s="810"/>
      <c r="F41" s="801">
        <v>0</v>
      </c>
      <c r="G41" s="799">
        <v>0</v>
      </c>
      <c r="H41" s="800">
        <v>0</v>
      </c>
      <c r="I41" s="801">
        <v>0</v>
      </c>
      <c r="J41" s="342"/>
      <c r="L41" s="342"/>
      <c r="N41" s="918"/>
    </row>
    <row r="42" spans="1:14" s="382" customFormat="1" ht="21.75" customHeight="1">
      <c r="A42" s="737" t="s">
        <v>413</v>
      </c>
      <c r="B42" s="733" t="s">
        <v>47</v>
      </c>
      <c r="C42" s="734" t="s">
        <v>584</v>
      </c>
      <c r="D42" s="796">
        <v>10209090.029999997</v>
      </c>
      <c r="E42" s="796"/>
      <c r="F42" s="801">
        <v>144665.87</v>
      </c>
      <c r="G42" s="799">
        <v>0</v>
      </c>
      <c r="H42" s="800">
        <v>144640.71</v>
      </c>
      <c r="I42" s="801">
        <v>25.16</v>
      </c>
      <c r="J42" s="342"/>
      <c r="K42" s="818"/>
      <c r="L42" s="342"/>
      <c r="N42" s="918"/>
    </row>
    <row r="43" spans="1:14" s="382" customFormat="1" ht="21.75" customHeight="1">
      <c r="A43" s="737" t="s">
        <v>416</v>
      </c>
      <c r="B43" s="733" t="s">
        <v>47</v>
      </c>
      <c r="C43" s="734" t="s">
        <v>585</v>
      </c>
      <c r="D43" s="796">
        <v>7801204.2300000032</v>
      </c>
      <c r="E43" s="796"/>
      <c r="F43" s="801">
        <v>0</v>
      </c>
      <c r="G43" s="799">
        <v>0</v>
      </c>
      <c r="H43" s="800">
        <v>0</v>
      </c>
      <c r="I43" s="801">
        <v>0</v>
      </c>
      <c r="J43" s="342"/>
      <c r="K43" s="818"/>
      <c r="L43" s="342"/>
      <c r="N43" s="918"/>
    </row>
    <row r="44" spans="1:14" s="382" customFormat="1" ht="32.25" customHeight="1">
      <c r="A44" s="384" t="s">
        <v>419</v>
      </c>
      <c r="B44" s="385" t="s">
        <v>47</v>
      </c>
      <c r="C44" s="742" t="s">
        <v>586</v>
      </c>
      <c r="D44" s="796">
        <v>31274.99</v>
      </c>
      <c r="E44" s="796"/>
      <c r="F44" s="801">
        <v>0</v>
      </c>
      <c r="G44" s="799">
        <v>0</v>
      </c>
      <c r="H44" s="800">
        <v>0</v>
      </c>
      <c r="I44" s="801">
        <v>0</v>
      </c>
      <c r="J44" s="342"/>
      <c r="K44" s="819"/>
      <c r="L44" s="342"/>
      <c r="N44" s="918"/>
    </row>
    <row r="45" spans="1:14" s="382" customFormat="1" ht="21.75" customHeight="1" thickBot="1">
      <c r="A45" s="737" t="s">
        <v>424</v>
      </c>
      <c r="B45" s="733" t="s">
        <v>47</v>
      </c>
      <c r="C45" s="734" t="s">
        <v>425</v>
      </c>
      <c r="D45" s="796">
        <v>1180176</v>
      </c>
      <c r="E45" s="796"/>
      <c r="F45" s="801">
        <v>0</v>
      </c>
      <c r="G45" s="799">
        <v>0</v>
      </c>
      <c r="H45" s="800">
        <v>0</v>
      </c>
      <c r="I45" s="801">
        <v>0</v>
      </c>
      <c r="J45" s="342"/>
      <c r="K45" s="818"/>
      <c r="L45" s="342"/>
      <c r="N45" s="918"/>
    </row>
    <row r="46" spans="1:14" s="382" customFormat="1" ht="24.75" customHeight="1" thickTop="1">
      <c r="A46" s="389" t="s">
        <v>587</v>
      </c>
      <c r="B46" s="743"/>
      <c r="C46" s="744"/>
      <c r="D46" s="811"/>
      <c r="E46" s="812"/>
      <c r="F46" s="813"/>
      <c r="G46" s="814"/>
      <c r="H46" s="815"/>
      <c r="I46" s="813"/>
      <c r="J46" s="342"/>
      <c r="K46" s="820"/>
      <c r="L46" s="342"/>
      <c r="N46" s="918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16">
        <v>16145508214.259998</v>
      </c>
      <c r="E47" s="817" t="s">
        <v>711</v>
      </c>
      <c r="F47" s="801">
        <v>0</v>
      </c>
      <c r="G47" s="805">
        <v>0</v>
      </c>
      <c r="H47" s="1135">
        <v>0</v>
      </c>
      <c r="I47" s="806">
        <v>0</v>
      </c>
      <c r="J47" s="342"/>
      <c r="K47" s="821"/>
      <c r="L47" s="342"/>
      <c r="N47" s="918"/>
    </row>
    <row r="48" spans="1:14" s="387" customFormat="1" ht="9.75" customHeight="1">
      <c r="F48" s="795"/>
      <c r="J48" s="342"/>
      <c r="K48" s="822"/>
      <c r="L48" s="342"/>
    </row>
    <row r="49" spans="1:12" s="387" customFormat="1" ht="15.75" customHeight="1">
      <c r="A49" s="330"/>
      <c r="B49" s="745" t="s">
        <v>711</v>
      </c>
      <c r="C49" s="746" t="s">
        <v>564</v>
      </c>
      <c r="D49" s="330"/>
      <c r="E49" s="330"/>
      <c r="F49" s="330"/>
      <c r="G49" s="330"/>
      <c r="H49" s="330"/>
      <c r="I49" s="330"/>
      <c r="J49" s="342"/>
      <c r="K49" s="822"/>
      <c r="L49" s="342"/>
    </row>
    <row r="50" spans="1:12" s="395" customFormat="1" ht="15.75">
      <c r="A50" s="1199" t="s">
        <v>786</v>
      </c>
      <c r="B50" s="747"/>
      <c r="C50" s="1162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83" t="s">
        <v>741</v>
      </c>
      <c r="B51" s="747"/>
      <c r="C51" s="747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83" t="s">
        <v>713</v>
      </c>
      <c r="B52" s="747"/>
      <c r="C52" s="747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45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83"/>
      <c r="B54" s="747"/>
      <c r="C54" s="747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83"/>
      <c r="B55" s="747"/>
      <c r="C55" s="747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7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2"/>
  <sheetViews>
    <sheetView showGridLines="0" topLeftCell="A64" zoomScale="75" zoomScaleNormal="75" workbookViewId="0">
      <selection activeCell="M81" sqref="M81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92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75" t="s">
        <v>562</v>
      </c>
      <c r="C4" s="1676"/>
      <c r="D4" s="1676"/>
      <c r="E4" s="1677"/>
      <c r="F4" s="1678" t="s">
        <v>563</v>
      </c>
      <c r="G4" s="1679"/>
    </row>
    <row r="5" spans="1:67" ht="15" customHeight="1">
      <c r="A5" s="405"/>
      <c r="B5" s="1672" t="s">
        <v>783</v>
      </c>
      <c r="C5" s="1673"/>
      <c r="D5" s="1673"/>
      <c r="E5" s="1674"/>
      <c r="F5" s="1672" t="s">
        <v>783</v>
      </c>
      <c r="G5" s="1674"/>
      <c r="H5" s="406"/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/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/>
    </row>
    <row r="11" spans="1:67" ht="12.75" customHeight="1">
      <c r="A11" s="436" t="s">
        <v>4</v>
      </c>
      <c r="B11" s="748" t="s">
        <v>4</v>
      </c>
      <c r="C11" s="748"/>
      <c r="D11" s="749" t="s">
        <v>124</v>
      </c>
      <c r="E11" s="750"/>
      <c r="F11" s="751" t="s">
        <v>4</v>
      </c>
      <c r="G11" s="752" t="s">
        <v>124</v>
      </c>
      <c r="H11" s="429"/>
    </row>
    <row r="12" spans="1:67" ht="16.5" customHeight="1">
      <c r="A12" s="436" t="s">
        <v>590</v>
      </c>
      <c r="B12" s="823">
        <v>3565891474.8299985</v>
      </c>
      <c r="C12" s="823"/>
      <c r="D12" s="824">
        <v>862467115.82000005</v>
      </c>
      <c r="E12" s="824">
        <v>805280607.92000008</v>
      </c>
      <c r="F12" s="823">
        <v>726084322.52999997</v>
      </c>
      <c r="G12" s="824">
        <v>136382793.28999999</v>
      </c>
      <c r="H12" s="429"/>
      <c r="K12" s="1142"/>
    </row>
    <row r="13" spans="1:67" s="437" customFormat="1" ht="21.75" customHeight="1">
      <c r="A13" s="753" t="s">
        <v>234</v>
      </c>
      <c r="B13" s="797">
        <v>2752279.42</v>
      </c>
      <c r="C13" s="797"/>
      <c r="D13" s="825">
        <v>0</v>
      </c>
      <c r="E13" s="825">
        <v>0</v>
      </c>
      <c r="F13" s="826">
        <v>0</v>
      </c>
      <c r="G13" s="798">
        <v>0</v>
      </c>
      <c r="H13" s="429"/>
      <c r="I13" s="399"/>
      <c r="J13" s="399"/>
      <c r="K13" s="893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53" t="s">
        <v>235</v>
      </c>
      <c r="B14" s="797">
        <v>9654002.4299999997</v>
      </c>
      <c r="C14" s="797"/>
      <c r="D14" s="825">
        <v>0</v>
      </c>
      <c r="E14" s="825">
        <v>0</v>
      </c>
      <c r="F14" s="826">
        <v>0</v>
      </c>
      <c r="G14" s="798">
        <v>0</v>
      </c>
      <c r="H14" s="429"/>
      <c r="I14" s="399"/>
      <c r="J14" s="399"/>
      <c r="K14" s="893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53" t="s">
        <v>236</v>
      </c>
      <c r="B15" s="797">
        <v>2477628.0599999996</v>
      </c>
      <c r="C15" s="797"/>
      <c r="D15" s="825">
        <v>0</v>
      </c>
      <c r="E15" s="825">
        <v>0</v>
      </c>
      <c r="F15" s="826">
        <v>0</v>
      </c>
      <c r="G15" s="798">
        <v>0</v>
      </c>
      <c r="H15" s="429"/>
      <c r="I15" s="399"/>
      <c r="J15" s="399"/>
      <c r="K15" s="893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53" t="s">
        <v>237</v>
      </c>
      <c r="B16" s="797">
        <v>7010.84</v>
      </c>
      <c r="C16" s="797"/>
      <c r="D16" s="825">
        <v>0</v>
      </c>
      <c r="E16" s="825">
        <v>0</v>
      </c>
      <c r="F16" s="826">
        <v>0</v>
      </c>
      <c r="G16" s="798">
        <v>0</v>
      </c>
      <c r="H16" s="429"/>
      <c r="I16" s="399"/>
      <c r="J16" s="399"/>
      <c r="K16" s="893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53" t="s">
        <v>238</v>
      </c>
      <c r="B17" s="797">
        <v>8271775.1499999994</v>
      </c>
      <c r="C17" s="797"/>
      <c r="D17" s="825">
        <v>0</v>
      </c>
      <c r="E17" s="825">
        <v>0</v>
      </c>
      <c r="F17" s="826">
        <v>0</v>
      </c>
      <c r="G17" s="798">
        <v>0</v>
      </c>
      <c r="H17" s="429"/>
      <c r="I17" s="399"/>
      <c r="J17" s="399"/>
      <c r="K17" s="893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53" t="s">
        <v>239</v>
      </c>
      <c r="B18" s="797">
        <v>25395.21</v>
      </c>
      <c r="C18" s="797"/>
      <c r="D18" s="825">
        <v>0</v>
      </c>
      <c r="E18" s="825">
        <v>0</v>
      </c>
      <c r="F18" s="826">
        <v>0</v>
      </c>
      <c r="G18" s="798">
        <v>0</v>
      </c>
      <c r="H18" s="429"/>
      <c r="I18" s="399"/>
      <c r="J18" s="399"/>
      <c r="K18" s="893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53" t="s">
        <v>240</v>
      </c>
      <c r="B19" s="797">
        <v>2999552.83</v>
      </c>
      <c r="C19" s="797"/>
      <c r="D19" s="825">
        <v>0</v>
      </c>
      <c r="E19" s="825">
        <v>0</v>
      </c>
      <c r="F19" s="826">
        <v>0</v>
      </c>
      <c r="G19" s="798">
        <v>0</v>
      </c>
      <c r="H19" s="429"/>
      <c r="I19" s="399"/>
      <c r="J19" s="399"/>
      <c r="K19" s="893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53" t="s">
        <v>241</v>
      </c>
      <c r="B20" s="797">
        <v>1038780.99</v>
      </c>
      <c r="C20" s="797"/>
      <c r="D20" s="825">
        <v>0</v>
      </c>
      <c r="E20" s="825">
        <v>0</v>
      </c>
      <c r="F20" s="826">
        <v>0</v>
      </c>
      <c r="G20" s="798">
        <v>0</v>
      </c>
      <c r="H20" s="429"/>
      <c r="I20" s="399"/>
      <c r="J20" s="399"/>
      <c r="K20" s="893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53" t="s">
        <v>591</v>
      </c>
      <c r="B21" s="797">
        <v>29280.1</v>
      </c>
      <c r="C21" s="797"/>
      <c r="D21" s="825">
        <v>0</v>
      </c>
      <c r="E21" s="825">
        <v>0</v>
      </c>
      <c r="F21" s="826">
        <v>0</v>
      </c>
      <c r="G21" s="798">
        <v>0</v>
      </c>
      <c r="H21" s="429"/>
      <c r="I21" s="399"/>
      <c r="J21" s="399"/>
      <c r="K21" s="893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53" t="s">
        <v>720</v>
      </c>
      <c r="B22" s="797">
        <v>357070.63000000006</v>
      </c>
      <c r="C22" s="797"/>
      <c r="D22" s="825">
        <v>0</v>
      </c>
      <c r="E22" s="825">
        <v>0</v>
      </c>
      <c r="F22" s="826">
        <v>0</v>
      </c>
      <c r="G22" s="798">
        <v>0</v>
      </c>
      <c r="H22" s="429"/>
      <c r="I22" s="399"/>
      <c r="J22" s="399"/>
      <c r="K22" s="893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53" t="s">
        <v>243</v>
      </c>
      <c r="B23" s="797">
        <v>1908834.4599999995</v>
      </c>
      <c r="C23" s="797"/>
      <c r="D23" s="825">
        <v>0</v>
      </c>
      <c r="E23" s="825">
        <v>0</v>
      </c>
      <c r="F23" s="826">
        <v>0</v>
      </c>
      <c r="G23" s="798">
        <v>0</v>
      </c>
      <c r="H23" s="429"/>
      <c r="K23" s="893"/>
    </row>
    <row r="24" spans="1:74" s="437" customFormat="1" ht="21.75" customHeight="1">
      <c r="A24" s="753" t="s">
        <v>244</v>
      </c>
      <c r="B24" s="797">
        <v>1004432.4099999998</v>
      </c>
      <c r="C24" s="797"/>
      <c r="D24" s="825">
        <v>0</v>
      </c>
      <c r="E24" s="825">
        <v>0</v>
      </c>
      <c r="F24" s="826">
        <v>0</v>
      </c>
      <c r="G24" s="798">
        <v>0</v>
      </c>
      <c r="H24" s="429"/>
      <c r="I24" s="399"/>
      <c r="J24" s="399"/>
      <c r="K24" s="893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97">
        <v>8919345.1299999971</v>
      </c>
      <c r="C25" s="796"/>
      <c r="D25" s="825">
        <v>0</v>
      </c>
      <c r="E25" s="825">
        <v>0</v>
      </c>
      <c r="F25" s="827">
        <v>0</v>
      </c>
      <c r="G25" s="798">
        <v>0</v>
      </c>
      <c r="H25" s="429"/>
      <c r="I25" s="399"/>
      <c r="J25" s="399"/>
      <c r="K25" s="893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53" t="s">
        <v>246</v>
      </c>
      <c r="B26" s="797">
        <v>313038.31999999995</v>
      </c>
      <c r="C26" s="797"/>
      <c r="D26" s="825">
        <v>0</v>
      </c>
      <c r="E26" s="825">
        <v>0</v>
      </c>
      <c r="F26" s="826">
        <v>0</v>
      </c>
      <c r="G26" s="798">
        <v>0</v>
      </c>
      <c r="H26" s="429"/>
      <c r="I26" s="399"/>
      <c r="J26" s="399"/>
      <c r="K26" s="893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53" t="s">
        <v>247</v>
      </c>
      <c r="B27" s="797">
        <v>132249250.07000007</v>
      </c>
      <c r="C27" s="797"/>
      <c r="D27" s="825">
        <v>338182.46</v>
      </c>
      <c r="E27" s="825">
        <v>11334.32</v>
      </c>
      <c r="F27" s="826">
        <v>336191.68</v>
      </c>
      <c r="G27" s="798">
        <v>1990.78</v>
      </c>
      <c r="H27" s="429"/>
      <c r="I27" s="754"/>
      <c r="J27" s="399"/>
      <c r="K27" s="893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53" t="s">
        <v>593</v>
      </c>
      <c r="B28" s="797">
        <v>2935011.04</v>
      </c>
      <c r="C28" s="797"/>
      <c r="D28" s="825">
        <v>0</v>
      </c>
      <c r="E28" s="825">
        <v>0</v>
      </c>
      <c r="F28" s="826">
        <v>0</v>
      </c>
      <c r="G28" s="798">
        <v>0</v>
      </c>
      <c r="H28" s="429"/>
      <c r="I28" s="754"/>
      <c r="J28" s="399"/>
      <c r="K28" s="893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53" t="s">
        <v>249</v>
      </c>
      <c r="B29" s="797">
        <v>818954.32000000018</v>
      </c>
      <c r="C29" s="797"/>
      <c r="D29" s="825">
        <v>0</v>
      </c>
      <c r="E29" s="825">
        <v>0</v>
      </c>
      <c r="F29" s="826">
        <v>0</v>
      </c>
      <c r="G29" s="798">
        <v>0</v>
      </c>
      <c r="H29" s="429"/>
      <c r="I29" s="754"/>
      <c r="J29" s="399"/>
      <c r="K29" s="893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97">
        <v>3653413.45</v>
      </c>
      <c r="C30" s="796"/>
      <c r="D30" s="825">
        <v>0</v>
      </c>
      <c r="E30" s="825">
        <v>0</v>
      </c>
      <c r="F30" s="826">
        <v>0</v>
      </c>
      <c r="G30" s="798">
        <v>0</v>
      </c>
      <c r="H30" s="429"/>
      <c r="I30" s="754"/>
      <c r="J30" s="399"/>
      <c r="K30" s="893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53" t="s">
        <v>251</v>
      </c>
      <c r="B31" s="797">
        <v>997531012.87999988</v>
      </c>
      <c r="C31" s="797"/>
      <c r="D31" s="825">
        <v>808914778.66999996</v>
      </c>
      <c r="E31" s="825">
        <v>805249720.91999996</v>
      </c>
      <c r="F31" s="826">
        <v>672534552.94999993</v>
      </c>
      <c r="G31" s="798">
        <v>136380225.72</v>
      </c>
      <c r="H31" s="429"/>
      <c r="I31" s="754"/>
      <c r="J31" s="399"/>
      <c r="K31" s="893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53" t="s">
        <v>252</v>
      </c>
      <c r="B32" s="797">
        <v>14148108.5</v>
      </c>
      <c r="C32" s="797"/>
      <c r="D32" s="825">
        <v>0</v>
      </c>
      <c r="E32" s="825">
        <v>0</v>
      </c>
      <c r="F32" s="826">
        <v>0</v>
      </c>
      <c r="G32" s="798">
        <v>0</v>
      </c>
      <c r="H32" s="429"/>
      <c r="I32" s="754"/>
      <c r="J32" s="399"/>
      <c r="K32" s="893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53" t="s">
        <v>253</v>
      </c>
      <c r="B33" s="797">
        <v>89837433.950000018</v>
      </c>
      <c r="C33" s="797"/>
      <c r="D33" s="825">
        <v>0</v>
      </c>
      <c r="E33" s="825">
        <v>0</v>
      </c>
      <c r="F33" s="826">
        <v>0</v>
      </c>
      <c r="G33" s="798">
        <v>0</v>
      </c>
      <c r="H33" s="429"/>
      <c r="I33" s="754"/>
      <c r="J33" s="399"/>
      <c r="K33" s="893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53" t="s">
        <v>254</v>
      </c>
      <c r="B34" s="797">
        <v>2714267.8600000003</v>
      </c>
      <c r="C34" s="797"/>
      <c r="D34" s="825">
        <v>0</v>
      </c>
      <c r="E34" s="825">
        <v>0</v>
      </c>
      <c r="F34" s="826">
        <v>0</v>
      </c>
      <c r="G34" s="798">
        <v>0</v>
      </c>
      <c r="H34" s="429"/>
      <c r="I34" s="754"/>
      <c r="J34" s="399"/>
      <c r="K34" s="893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55" t="s">
        <v>255</v>
      </c>
      <c r="B35" s="797">
        <v>463340.16000000003</v>
      </c>
      <c r="C35" s="797"/>
      <c r="D35" s="825">
        <v>0</v>
      </c>
      <c r="E35" s="825">
        <v>0</v>
      </c>
      <c r="F35" s="826">
        <v>0</v>
      </c>
      <c r="G35" s="798">
        <v>0</v>
      </c>
      <c r="H35" s="429"/>
      <c r="I35" s="754"/>
      <c r="J35" s="399"/>
      <c r="K35" s="893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53" t="s">
        <v>256</v>
      </c>
      <c r="B36" s="797">
        <v>23806363.149999999</v>
      </c>
      <c r="C36" s="797"/>
      <c r="D36" s="825">
        <v>0</v>
      </c>
      <c r="E36" s="825">
        <v>0</v>
      </c>
      <c r="F36" s="826">
        <v>0</v>
      </c>
      <c r="G36" s="798">
        <v>0</v>
      </c>
      <c r="H36" s="429"/>
      <c r="I36" s="754"/>
      <c r="J36" s="399"/>
      <c r="K36" s="893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53" t="s">
        <v>257</v>
      </c>
      <c r="B37" s="797">
        <v>1929487.67</v>
      </c>
      <c r="C37" s="797"/>
      <c r="D37" s="825">
        <v>0</v>
      </c>
      <c r="E37" s="825">
        <v>0</v>
      </c>
      <c r="F37" s="826">
        <v>0</v>
      </c>
      <c r="G37" s="798">
        <v>0</v>
      </c>
      <c r="H37" s="429"/>
      <c r="I37" s="754"/>
      <c r="J37" s="399"/>
      <c r="K37" s="893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53" t="s">
        <v>258</v>
      </c>
      <c r="B38" s="797">
        <v>1044069.95</v>
      </c>
      <c r="C38" s="797"/>
      <c r="D38" s="825">
        <v>0</v>
      </c>
      <c r="E38" s="825">
        <v>0</v>
      </c>
      <c r="F38" s="826">
        <v>0</v>
      </c>
      <c r="G38" s="798">
        <v>0</v>
      </c>
      <c r="H38" s="429"/>
      <c r="I38" s="754"/>
      <c r="J38" s="399"/>
      <c r="K38" s="893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53" t="s">
        <v>259</v>
      </c>
      <c r="B39" s="797">
        <v>4189237.3299999996</v>
      </c>
      <c r="C39" s="797"/>
      <c r="D39" s="825">
        <v>0</v>
      </c>
      <c r="E39" s="825">
        <v>0</v>
      </c>
      <c r="F39" s="826">
        <v>0</v>
      </c>
      <c r="G39" s="798">
        <v>0</v>
      </c>
      <c r="H39" s="429"/>
      <c r="I39" s="754"/>
      <c r="J39" s="399"/>
      <c r="K39" s="893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53" t="s">
        <v>717</v>
      </c>
      <c r="B40" s="797">
        <v>107973.23000000001</v>
      </c>
      <c r="C40" s="797"/>
      <c r="D40" s="825">
        <v>0</v>
      </c>
      <c r="E40" s="825">
        <v>0</v>
      </c>
      <c r="F40" s="826">
        <v>0</v>
      </c>
      <c r="G40" s="798">
        <v>0</v>
      </c>
      <c r="H40" s="429"/>
      <c r="I40" s="754"/>
      <c r="J40" s="399"/>
      <c r="K40" s="893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53" t="s">
        <v>260</v>
      </c>
      <c r="B41" s="797">
        <v>849488887.5599997</v>
      </c>
      <c r="C41" s="797"/>
      <c r="D41" s="825">
        <v>0</v>
      </c>
      <c r="E41" s="825">
        <v>0</v>
      </c>
      <c r="F41" s="826">
        <v>0</v>
      </c>
      <c r="G41" s="798">
        <v>0</v>
      </c>
      <c r="H41" s="429"/>
      <c r="I41" s="754"/>
      <c r="J41" s="399"/>
      <c r="K41" s="893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53" t="s">
        <v>261</v>
      </c>
      <c r="B42" s="797">
        <v>2328530.1899999995</v>
      </c>
      <c r="C42" s="797"/>
      <c r="D42" s="825">
        <v>0</v>
      </c>
      <c r="E42" s="825">
        <v>0</v>
      </c>
      <c r="F42" s="826">
        <v>0</v>
      </c>
      <c r="G42" s="798">
        <v>0</v>
      </c>
      <c r="H42" s="429"/>
      <c r="I42" s="754"/>
      <c r="J42" s="399"/>
      <c r="K42" s="893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53" t="s">
        <v>262</v>
      </c>
      <c r="B43" s="797">
        <v>2186970.7599999998</v>
      </c>
      <c r="C43" s="797"/>
      <c r="D43" s="825">
        <v>0</v>
      </c>
      <c r="E43" s="825">
        <v>0</v>
      </c>
      <c r="F43" s="826">
        <v>0</v>
      </c>
      <c r="G43" s="798">
        <v>0</v>
      </c>
      <c r="H43" s="429"/>
      <c r="I43" s="754"/>
      <c r="J43" s="399"/>
      <c r="K43" s="893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53" t="s">
        <v>263</v>
      </c>
      <c r="B44" s="797">
        <v>12900602.990000002</v>
      </c>
      <c r="C44" s="797"/>
      <c r="D44" s="825">
        <v>0</v>
      </c>
      <c r="E44" s="825">
        <v>0</v>
      </c>
      <c r="F44" s="826">
        <v>0</v>
      </c>
      <c r="G44" s="798">
        <v>0</v>
      </c>
      <c r="H44" s="429"/>
      <c r="I44" s="754"/>
      <c r="J44" s="399"/>
      <c r="K44" s="893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53" t="s">
        <v>264</v>
      </c>
      <c r="B45" s="797">
        <v>441739.59</v>
      </c>
      <c r="C45" s="797"/>
      <c r="D45" s="825">
        <v>0</v>
      </c>
      <c r="E45" s="825">
        <v>0</v>
      </c>
      <c r="F45" s="826">
        <v>0</v>
      </c>
      <c r="G45" s="798">
        <v>0</v>
      </c>
      <c r="H45" s="429"/>
      <c r="I45" s="754"/>
      <c r="J45" s="399"/>
      <c r="K45" s="893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53" t="s">
        <v>265</v>
      </c>
      <c r="B46" s="797">
        <v>7376330.910000002</v>
      </c>
      <c r="C46" s="797"/>
      <c r="D46" s="825">
        <v>0</v>
      </c>
      <c r="E46" s="825">
        <v>0</v>
      </c>
      <c r="F46" s="826">
        <v>0</v>
      </c>
      <c r="G46" s="798">
        <v>0</v>
      </c>
      <c r="H46" s="429"/>
      <c r="I46" s="754"/>
      <c r="J46" s="399"/>
      <c r="K46" s="893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53" t="s">
        <v>266</v>
      </c>
      <c r="B47" s="797">
        <v>1265507.46</v>
      </c>
      <c r="C47" s="797"/>
      <c r="D47" s="825">
        <v>0</v>
      </c>
      <c r="E47" s="825">
        <v>0</v>
      </c>
      <c r="F47" s="826">
        <v>0</v>
      </c>
      <c r="G47" s="798">
        <v>0</v>
      </c>
      <c r="H47" s="429"/>
      <c r="I47" s="754"/>
      <c r="J47" s="399"/>
      <c r="K47" s="893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53" t="s">
        <v>267</v>
      </c>
      <c r="B48" s="797">
        <v>75775993.259999976</v>
      </c>
      <c r="C48" s="797"/>
      <c r="D48" s="825">
        <v>2193.1999999999998</v>
      </c>
      <c r="E48" s="825">
        <v>2193.1999999999998</v>
      </c>
      <c r="F48" s="826">
        <v>2193.1999999999998</v>
      </c>
      <c r="G48" s="798">
        <v>0</v>
      </c>
      <c r="H48" s="429"/>
      <c r="I48" s="754"/>
      <c r="J48" s="399"/>
      <c r="K48" s="893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53" t="s">
        <v>268</v>
      </c>
      <c r="B49" s="797">
        <v>442365540.84999979</v>
      </c>
      <c r="C49" s="797"/>
      <c r="D49" s="825">
        <v>21073.15</v>
      </c>
      <c r="E49" s="825">
        <v>13766</v>
      </c>
      <c r="F49" s="826">
        <v>21073.15</v>
      </c>
      <c r="G49" s="798">
        <v>0</v>
      </c>
      <c r="H49" s="429"/>
      <c r="I49" s="754"/>
      <c r="J49" s="399"/>
      <c r="K49" s="893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53" t="s">
        <v>269</v>
      </c>
      <c r="B50" s="797">
        <v>206205.41999999998</v>
      </c>
      <c r="C50" s="797"/>
      <c r="D50" s="825">
        <v>0</v>
      </c>
      <c r="E50" s="825">
        <v>0</v>
      </c>
      <c r="F50" s="826">
        <v>0</v>
      </c>
      <c r="G50" s="798">
        <v>0</v>
      </c>
      <c r="H50" s="429"/>
      <c r="I50" s="754"/>
      <c r="J50" s="399"/>
      <c r="K50" s="893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53" t="s">
        <v>270</v>
      </c>
      <c r="B51" s="797">
        <v>8421857.040000001</v>
      </c>
      <c r="C51" s="797"/>
      <c r="D51" s="825">
        <v>144665.87</v>
      </c>
      <c r="E51" s="825">
        <v>0</v>
      </c>
      <c r="F51" s="826">
        <v>144640.71</v>
      </c>
      <c r="G51" s="798">
        <v>25.16</v>
      </c>
      <c r="H51" s="429"/>
      <c r="I51" s="754"/>
      <c r="J51" s="399"/>
      <c r="K51" s="893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53" t="s">
        <v>271</v>
      </c>
      <c r="B52" s="797">
        <v>449460486.19999981</v>
      </c>
      <c r="C52" s="797"/>
      <c r="D52" s="825">
        <v>51078297.969999991</v>
      </c>
      <c r="E52" s="825">
        <v>0</v>
      </c>
      <c r="F52" s="826">
        <v>51077746.339999989</v>
      </c>
      <c r="G52" s="798">
        <v>551.63</v>
      </c>
      <c r="H52" s="429"/>
      <c r="I52" s="754"/>
      <c r="J52" s="399"/>
      <c r="K52" s="893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53" t="s">
        <v>595</v>
      </c>
      <c r="B53" s="797">
        <v>216297.88</v>
      </c>
      <c r="C53" s="797"/>
      <c r="D53" s="825">
        <v>0</v>
      </c>
      <c r="E53" s="825">
        <v>0</v>
      </c>
      <c r="F53" s="826">
        <v>0</v>
      </c>
      <c r="G53" s="798">
        <v>0</v>
      </c>
      <c r="H53" s="429"/>
      <c r="I53" s="754"/>
      <c r="J53" s="399"/>
      <c r="K53" s="893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53" t="s">
        <v>273</v>
      </c>
      <c r="B54" s="797">
        <v>1466591.9299999997</v>
      </c>
      <c r="C54" s="797"/>
      <c r="D54" s="825">
        <v>0</v>
      </c>
      <c r="E54" s="825">
        <v>0</v>
      </c>
      <c r="F54" s="826">
        <v>0</v>
      </c>
      <c r="G54" s="798">
        <v>0</v>
      </c>
      <c r="H54" s="429"/>
      <c r="I54" s="754"/>
      <c r="J54" s="399"/>
      <c r="K54" s="893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56" t="s">
        <v>274</v>
      </c>
      <c r="B55" s="797">
        <v>131040330.83</v>
      </c>
      <c r="C55" s="797"/>
      <c r="D55" s="825">
        <v>0</v>
      </c>
      <c r="E55" s="825">
        <v>0</v>
      </c>
      <c r="F55" s="826">
        <v>0</v>
      </c>
      <c r="G55" s="798">
        <v>0</v>
      </c>
      <c r="H55" s="429"/>
      <c r="I55" s="754"/>
      <c r="J55" s="399"/>
      <c r="K55" s="893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53" t="s">
        <v>275</v>
      </c>
      <c r="B56" s="797">
        <v>57068814.090000004</v>
      </c>
      <c r="C56" s="797"/>
      <c r="D56" s="825">
        <v>0</v>
      </c>
      <c r="E56" s="825">
        <v>0</v>
      </c>
      <c r="F56" s="826">
        <v>0</v>
      </c>
      <c r="G56" s="798">
        <v>0</v>
      </c>
      <c r="H56" s="429"/>
      <c r="I56" s="754"/>
      <c r="J56" s="399"/>
      <c r="K56" s="893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53" t="s">
        <v>276</v>
      </c>
      <c r="B57" s="797">
        <v>1179409.6599999999</v>
      </c>
      <c r="C57" s="797"/>
      <c r="D57" s="825">
        <v>0</v>
      </c>
      <c r="E57" s="825">
        <v>0</v>
      </c>
      <c r="F57" s="826">
        <v>0</v>
      </c>
      <c r="G57" s="798">
        <v>0</v>
      </c>
      <c r="H57" s="429"/>
      <c r="I57" s="754"/>
      <c r="J57" s="399"/>
      <c r="K57" s="893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55" t="s">
        <v>277</v>
      </c>
      <c r="B58" s="797">
        <v>824095.25</v>
      </c>
      <c r="C58" s="797"/>
      <c r="D58" s="825">
        <v>0</v>
      </c>
      <c r="E58" s="825">
        <v>0</v>
      </c>
      <c r="F58" s="826">
        <v>0</v>
      </c>
      <c r="G58" s="798">
        <v>0</v>
      </c>
      <c r="H58" s="429"/>
      <c r="I58" s="754"/>
      <c r="J58" s="399"/>
      <c r="K58" s="893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53" t="s">
        <v>278</v>
      </c>
      <c r="B59" s="797">
        <v>2237.42</v>
      </c>
      <c r="C59" s="797"/>
      <c r="D59" s="825">
        <v>0</v>
      </c>
      <c r="E59" s="825">
        <v>0</v>
      </c>
      <c r="F59" s="826">
        <v>0</v>
      </c>
      <c r="G59" s="798">
        <v>0</v>
      </c>
      <c r="H59" s="429"/>
      <c r="I59" s="754"/>
      <c r="J59" s="399"/>
      <c r="K59" s="893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53" t="s">
        <v>279</v>
      </c>
      <c r="B60" s="797">
        <v>1130563.3600000001</v>
      </c>
      <c r="C60" s="797"/>
      <c r="D60" s="825">
        <v>0</v>
      </c>
      <c r="E60" s="825">
        <v>0</v>
      </c>
      <c r="F60" s="826">
        <v>0</v>
      </c>
      <c r="G60" s="798">
        <v>0</v>
      </c>
      <c r="H60" s="429"/>
      <c r="I60" s="754"/>
      <c r="J60" s="399"/>
      <c r="K60" s="893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53" t="s">
        <v>748</v>
      </c>
      <c r="B61" s="797">
        <v>1492523.83</v>
      </c>
      <c r="C61" s="797"/>
      <c r="D61" s="825">
        <v>0</v>
      </c>
      <c r="E61" s="825">
        <v>0</v>
      </c>
      <c r="F61" s="826">
        <v>0</v>
      </c>
      <c r="G61" s="798">
        <v>0</v>
      </c>
      <c r="H61" s="429"/>
      <c r="I61" s="754"/>
      <c r="J61" s="399"/>
      <c r="K61" s="893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53" t="s">
        <v>280</v>
      </c>
      <c r="B62" s="797">
        <v>53393.42</v>
      </c>
      <c r="C62" s="797"/>
      <c r="D62" s="825">
        <v>0</v>
      </c>
      <c r="E62" s="825">
        <v>0</v>
      </c>
      <c r="F62" s="826">
        <v>0</v>
      </c>
      <c r="G62" s="798">
        <v>0</v>
      </c>
      <c r="H62" s="429"/>
      <c r="I62" s="754"/>
      <c r="J62" s="399"/>
      <c r="K62" s="893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53" t="s">
        <v>596</v>
      </c>
      <c r="B63" s="797">
        <v>405592.82000000007</v>
      </c>
      <c r="C63" s="797"/>
      <c r="D63" s="825">
        <v>0</v>
      </c>
      <c r="E63" s="825">
        <v>0</v>
      </c>
      <c r="F63" s="826">
        <v>0</v>
      </c>
      <c r="G63" s="798">
        <v>0</v>
      </c>
      <c r="H63" s="429"/>
      <c r="I63" s="754"/>
      <c r="J63" s="399"/>
      <c r="K63" s="893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53" t="s">
        <v>282</v>
      </c>
      <c r="B64" s="797">
        <v>15702.67</v>
      </c>
      <c r="C64" s="797"/>
      <c r="D64" s="825">
        <v>0</v>
      </c>
      <c r="E64" s="825">
        <v>0</v>
      </c>
      <c r="F64" s="826">
        <v>0</v>
      </c>
      <c r="G64" s="798">
        <v>0</v>
      </c>
      <c r="H64" s="429"/>
      <c r="I64" s="754"/>
      <c r="J64" s="399"/>
      <c r="K64" s="893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53" t="s">
        <v>755</v>
      </c>
      <c r="B65" s="797">
        <v>845974.54</v>
      </c>
      <c r="C65" s="797"/>
      <c r="D65" s="825">
        <v>0</v>
      </c>
      <c r="E65" s="825">
        <v>0</v>
      </c>
      <c r="F65" s="826">
        <v>0</v>
      </c>
      <c r="G65" s="798">
        <v>0</v>
      </c>
      <c r="H65" s="429"/>
      <c r="I65" s="754"/>
      <c r="J65" s="399"/>
      <c r="K65" s="893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53" t="s">
        <v>283</v>
      </c>
      <c r="B66" s="797">
        <v>3381702.4899999993</v>
      </c>
      <c r="C66" s="797"/>
      <c r="D66" s="825">
        <v>0</v>
      </c>
      <c r="E66" s="825">
        <v>0</v>
      </c>
      <c r="F66" s="826">
        <v>0</v>
      </c>
      <c r="G66" s="798">
        <v>0</v>
      </c>
      <c r="H66" s="429"/>
      <c r="I66" s="754"/>
      <c r="J66" s="399"/>
      <c r="K66" s="893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53" t="s">
        <v>284</v>
      </c>
      <c r="B67" s="797">
        <v>8795320.9399999995</v>
      </c>
      <c r="C67" s="797"/>
      <c r="D67" s="825">
        <v>0</v>
      </c>
      <c r="E67" s="825">
        <v>0</v>
      </c>
      <c r="F67" s="826">
        <v>0</v>
      </c>
      <c r="G67" s="798">
        <v>0</v>
      </c>
      <c r="H67" s="429"/>
      <c r="I67" s="754"/>
      <c r="J67" s="399"/>
      <c r="K67" s="893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53" t="s">
        <v>285</v>
      </c>
      <c r="B68" s="797">
        <v>7357677.1099999994</v>
      </c>
      <c r="C68" s="797"/>
      <c r="D68" s="825">
        <v>0</v>
      </c>
      <c r="E68" s="825">
        <v>0</v>
      </c>
      <c r="F68" s="826">
        <v>0</v>
      </c>
      <c r="G68" s="798">
        <v>0</v>
      </c>
      <c r="H68" s="429"/>
      <c r="I68" s="754"/>
      <c r="J68" s="399"/>
      <c r="K68" s="893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53" t="s">
        <v>286</v>
      </c>
      <c r="B69" s="797">
        <v>702983.11</v>
      </c>
      <c r="C69" s="797"/>
      <c r="D69" s="825">
        <v>0</v>
      </c>
      <c r="E69" s="825">
        <v>0</v>
      </c>
      <c r="F69" s="826">
        <v>0</v>
      </c>
      <c r="G69" s="798">
        <v>0</v>
      </c>
      <c r="H69" s="429"/>
      <c r="I69" s="754"/>
      <c r="J69" s="399"/>
      <c r="K69" s="893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53" t="s">
        <v>287</v>
      </c>
      <c r="B70" s="797">
        <v>648121.62</v>
      </c>
      <c r="C70" s="797"/>
      <c r="D70" s="825">
        <v>0</v>
      </c>
      <c r="E70" s="825">
        <v>0</v>
      </c>
      <c r="F70" s="826">
        <v>0</v>
      </c>
      <c r="G70" s="798">
        <v>0</v>
      </c>
      <c r="H70" s="429"/>
      <c r="I70" s="754"/>
      <c r="J70" s="399"/>
      <c r="K70" s="893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53" t="s">
        <v>288</v>
      </c>
      <c r="B71" s="797">
        <v>577213.67000000004</v>
      </c>
      <c r="C71" s="797"/>
      <c r="D71" s="825">
        <v>0</v>
      </c>
      <c r="E71" s="825">
        <v>0</v>
      </c>
      <c r="F71" s="826">
        <v>0</v>
      </c>
      <c r="G71" s="798">
        <v>0</v>
      </c>
      <c r="H71" s="429"/>
      <c r="I71" s="754"/>
      <c r="J71" s="399"/>
      <c r="K71" s="893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906" t="s">
        <v>289</v>
      </c>
      <c r="B72" s="797">
        <v>1709265.6800000002</v>
      </c>
      <c r="C72" s="797"/>
      <c r="D72" s="825">
        <v>0</v>
      </c>
      <c r="E72" s="825">
        <v>0</v>
      </c>
      <c r="F72" s="826">
        <v>0</v>
      </c>
      <c r="G72" s="798">
        <v>0</v>
      </c>
      <c r="H72" s="429"/>
      <c r="I72" s="754"/>
      <c r="J72" s="399"/>
      <c r="K72" s="893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906" t="s">
        <v>290</v>
      </c>
      <c r="B73" s="797">
        <v>200582.87999999998</v>
      </c>
      <c r="C73" s="797"/>
      <c r="D73" s="825">
        <v>0</v>
      </c>
      <c r="E73" s="825">
        <v>0</v>
      </c>
      <c r="F73" s="826">
        <v>0</v>
      </c>
      <c r="G73" s="798">
        <v>0</v>
      </c>
      <c r="H73" s="429"/>
      <c r="I73" s="754"/>
      <c r="J73" s="399"/>
      <c r="K73" s="893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906" t="s">
        <v>291</v>
      </c>
      <c r="B74" s="797">
        <v>2415174.9699999997</v>
      </c>
      <c r="C74" s="797"/>
      <c r="D74" s="825">
        <v>0</v>
      </c>
      <c r="E74" s="825">
        <v>0</v>
      </c>
      <c r="F74" s="826">
        <v>0</v>
      </c>
      <c r="G74" s="798">
        <v>0</v>
      </c>
      <c r="H74" s="429"/>
      <c r="I74" s="754"/>
      <c r="J74" s="399"/>
      <c r="K74" s="893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906" t="s">
        <v>292</v>
      </c>
      <c r="B75" s="797">
        <v>968585.28999999992</v>
      </c>
      <c r="C75" s="797"/>
      <c r="D75" s="825">
        <v>0</v>
      </c>
      <c r="E75" s="825">
        <v>0</v>
      </c>
      <c r="F75" s="826">
        <v>0</v>
      </c>
      <c r="G75" s="798">
        <v>0</v>
      </c>
      <c r="H75" s="429"/>
      <c r="I75" s="754"/>
      <c r="J75" s="399"/>
      <c r="K75" s="893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906" t="s">
        <v>293</v>
      </c>
      <c r="B76" s="797">
        <v>246504.33000000002</v>
      </c>
      <c r="C76" s="797"/>
      <c r="D76" s="825">
        <v>0</v>
      </c>
      <c r="E76" s="825">
        <v>0</v>
      </c>
      <c r="F76" s="826">
        <v>0</v>
      </c>
      <c r="G76" s="798">
        <v>0</v>
      </c>
      <c r="H76" s="429"/>
      <c r="I76" s="754"/>
      <c r="J76" s="399"/>
      <c r="K76" s="893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53" t="s">
        <v>294</v>
      </c>
      <c r="B77" s="797">
        <v>0</v>
      </c>
      <c r="C77" s="797"/>
      <c r="D77" s="825">
        <v>0</v>
      </c>
      <c r="E77" s="825">
        <v>0</v>
      </c>
      <c r="F77" s="826">
        <v>0</v>
      </c>
      <c r="G77" s="798">
        <v>0</v>
      </c>
      <c r="H77" s="429"/>
      <c r="I77" s="754"/>
      <c r="J77" s="399"/>
      <c r="K77" s="893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53" t="s">
        <v>295</v>
      </c>
      <c r="B78" s="797">
        <v>367839.35000000003</v>
      </c>
      <c r="C78" s="797"/>
      <c r="D78" s="825">
        <v>0</v>
      </c>
      <c r="E78" s="825">
        <v>0</v>
      </c>
      <c r="F78" s="826">
        <v>0</v>
      </c>
      <c r="G78" s="798">
        <v>0</v>
      </c>
      <c r="H78" s="429"/>
      <c r="I78" s="754"/>
      <c r="J78" s="399"/>
      <c r="K78" s="893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55" t="s">
        <v>296</v>
      </c>
      <c r="B79" s="797">
        <v>968374.94000000006</v>
      </c>
      <c r="C79" s="797"/>
      <c r="D79" s="825">
        <v>0</v>
      </c>
      <c r="E79" s="825">
        <v>0</v>
      </c>
      <c r="F79" s="826">
        <v>0</v>
      </c>
      <c r="G79" s="798">
        <v>0</v>
      </c>
      <c r="H79" s="429"/>
      <c r="I79" s="754"/>
      <c r="J79" s="399"/>
      <c r="K79" s="893"/>
      <c r="L79" s="754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53" t="s">
        <v>297</v>
      </c>
      <c r="B80" s="797">
        <v>374417.61</v>
      </c>
      <c r="C80" s="797"/>
      <c r="D80" s="825">
        <v>0</v>
      </c>
      <c r="E80" s="825">
        <v>0</v>
      </c>
      <c r="F80" s="826">
        <v>0</v>
      </c>
      <c r="G80" s="798">
        <v>0</v>
      </c>
      <c r="H80" s="429"/>
      <c r="I80" s="754"/>
      <c r="J80" s="399"/>
      <c r="K80" s="893"/>
      <c r="L80" s="754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252" s="437" customFormat="1" ht="21.95" customHeight="1">
      <c r="A81" s="753" t="s">
        <v>298</v>
      </c>
      <c r="B81" s="797">
        <v>900066.66</v>
      </c>
      <c r="C81" s="797"/>
      <c r="D81" s="825">
        <v>0</v>
      </c>
      <c r="E81" s="825">
        <v>0</v>
      </c>
      <c r="F81" s="826">
        <v>0</v>
      </c>
      <c r="G81" s="798">
        <v>0</v>
      </c>
      <c r="H81" s="429"/>
      <c r="I81" s="754"/>
      <c r="J81" s="399"/>
      <c r="K81" s="893"/>
      <c r="L81" s="754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252" s="437" customFormat="1" ht="21.95" hidden="1" customHeight="1">
      <c r="A82" s="753" t="s">
        <v>299</v>
      </c>
      <c r="B82" s="797">
        <v>0</v>
      </c>
      <c r="C82" s="797"/>
      <c r="D82" s="825">
        <v>0</v>
      </c>
      <c r="E82" s="825">
        <v>0</v>
      </c>
      <c r="F82" s="826">
        <v>0</v>
      </c>
      <c r="G82" s="798">
        <v>0</v>
      </c>
      <c r="H82" s="429"/>
      <c r="I82" s="754"/>
      <c r="J82" s="399"/>
      <c r="K82" s="893"/>
      <c r="L82" s="754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252" s="437" customFormat="1" ht="21.95" customHeight="1">
      <c r="A83" s="753" t="s">
        <v>347</v>
      </c>
      <c r="B83" s="797">
        <v>3582489.99</v>
      </c>
      <c r="C83" s="797"/>
      <c r="D83" s="825">
        <v>0</v>
      </c>
      <c r="E83" s="825">
        <v>0</v>
      </c>
      <c r="F83" s="826">
        <v>0</v>
      </c>
      <c r="G83" s="798">
        <v>0</v>
      </c>
      <c r="H83" s="429"/>
      <c r="I83" s="754"/>
      <c r="J83" s="399"/>
      <c r="K83" s="893"/>
      <c r="L83" s="754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252" s="437" customFormat="1" ht="21.95" customHeight="1">
      <c r="A84" s="753" t="s">
        <v>300</v>
      </c>
      <c r="B84" s="797">
        <v>450257.70999999996</v>
      </c>
      <c r="C84" s="797"/>
      <c r="D84" s="825">
        <v>0</v>
      </c>
      <c r="E84" s="825">
        <v>0</v>
      </c>
      <c r="F84" s="826">
        <v>0</v>
      </c>
      <c r="G84" s="798">
        <v>0</v>
      </c>
      <c r="H84" s="429"/>
      <c r="I84" s="754"/>
      <c r="J84" s="399"/>
      <c r="K84" s="893"/>
      <c r="L84" s="754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252" s="437" customFormat="1" ht="21.95" customHeight="1">
      <c r="A85" s="757" t="s">
        <v>301</v>
      </c>
      <c r="B85" s="797">
        <v>289249.44</v>
      </c>
      <c r="C85" s="797"/>
      <c r="D85" s="825">
        <v>0</v>
      </c>
      <c r="E85" s="825">
        <v>0</v>
      </c>
      <c r="F85" s="826">
        <v>0</v>
      </c>
      <c r="G85" s="798">
        <v>0</v>
      </c>
      <c r="H85" s="429"/>
      <c r="I85" s="754"/>
      <c r="J85" s="399"/>
      <c r="K85" s="893"/>
      <c r="L85" s="754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252" s="437" customFormat="1" ht="21.95" customHeight="1">
      <c r="A86" s="753" t="s">
        <v>304</v>
      </c>
      <c r="B86" s="797">
        <v>574184.6399999999</v>
      </c>
      <c r="C86" s="797"/>
      <c r="D86" s="825">
        <v>0</v>
      </c>
      <c r="E86" s="825">
        <v>0</v>
      </c>
      <c r="F86" s="826">
        <v>0</v>
      </c>
      <c r="G86" s="798">
        <v>0</v>
      </c>
      <c r="H86" s="429"/>
      <c r="I86" s="754"/>
      <c r="J86" s="399"/>
      <c r="K86" s="893"/>
      <c r="L86" s="754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252" s="437" customFormat="1" ht="21.95" hidden="1" customHeight="1">
      <c r="A87" s="753" t="s">
        <v>306</v>
      </c>
      <c r="B87" s="797">
        <v>0</v>
      </c>
      <c r="C87" s="797"/>
      <c r="D87" s="825">
        <v>0</v>
      </c>
      <c r="E87" s="825">
        <v>0</v>
      </c>
      <c r="F87" s="826">
        <v>0</v>
      </c>
      <c r="G87" s="798">
        <v>0</v>
      </c>
      <c r="H87" s="429"/>
      <c r="I87" s="754"/>
      <c r="J87" s="399"/>
      <c r="K87" s="893"/>
      <c r="L87" s="754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252" ht="21.95" customHeight="1">
      <c r="A88" s="753" t="s">
        <v>307</v>
      </c>
      <c r="B88" s="797">
        <v>128634409.30999944</v>
      </c>
      <c r="C88" s="797"/>
      <c r="D88" s="825">
        <v>1910079.5</v>
      </c>
      <c r="E88" s="825">
        <v>299.48</v>
      </c>
      <c r="F88" s="826">
        <v>1910079.5</v>
      </c>
      <c r="G88" s="798">
        <v>0</v>
      </c>
      <c r="H88" s="429"/>
      <c r="I88" s="754"/>
      <c r="K88" s="893"/>
      <c r="L88" s="754"/>
    </row>
    <row r="89" spans="1:252" ht="21.95" customHeight="1">
      <c r="A89" s="753" t="s">
        <v>308</v>
      </c>
      <c r="B89" s="797">
        <v>754850.20000000007</v>
      </c>
      <c r="C89" s="797"/>
      <c r="D89" s="825">
        <v>57845</v>
      </c>
      <c r="E89" s="825">
        <v>3294</v>
      </c>
      <c r="F89" s="826">
        <v>57845</v>
      </c>
      <c r="G89" s="798">
        <v>0</v>
      </c>
      <c r="H89" s="429"/>
      <c r="I89" s="754"/>
      <c r="K89" s="893"/>
      <c r="L89" s="754"/>
    </row>
    <row r="90" spans="1:252" s="437" customFormat="1" ht="21.95" customHeight="1" thickBot="1">
      <c r="A90" s="753" t="s">
        <v>309</v>
      </c>
      <c r="B90" s="797">
        <v>38845673.420000002</v>
      </c>
      <c r="C90" s="828"/>
      <c r="D90" s="825">
        <v>0</v>
      </c>
      <c r="E90" s="829">
        <v>0</v>
      </c>
      <c r="F90" s="826">
        <v>0</v>
      </c>
      <c r="G90" s="798">
        <v>0</v>
      </c>
      <c r="H90" s="429"/>
      <c r="I90" s="754"/>
      <c r="J90" s="399"/>
      <c r="K90" s="893"/>
      <c r="L90" s="754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252" s="437" customFormat="1" ht="21.95" customHeight="1" thickTop="1">
      <c r="A91" s="758" t="s">
        <v>587</v>
      </c>
      <c r="B91" s="830"/>
      <c r="C91" s="831"/>
      <c r="D91" s="832"/>
      <c r="E91" s="833"/>
      <c r="F91" s="834"/>
      <c r="G91" s="803"/>
      <c r="H91" s="429"/>
      <c r="I91" s="754"/>
      <c r="J91" s="399"/>
      <c r="K91" s="893"/>
      <c r="L91" s="754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252" s="437" customFormat="1" ht="21.95" customHeight="1">
      <c r="A92" s="441" t="s">
        <v>597</v>
      </c>
      <c r="B92" s="835">
        <v>16145508214.259998</v>
      </c>
      <c r="C92" s="804" t="s">
        <v>711</v>
      </c>
      <c r="D92" s="836">
        <v>0</v>
      </c>
      <c r="E92" s="837">
        <v>0</v>
      </c>
      <c r="F92" s="1136">
        <v>0</v>
      </c>
      <c r="G92" s="838">
        <v>0</v>
      </c>
      <c r="H92" s="429"/>
      <c r="I92" s="754"/>
      <c r="J92" s="399"/>
      <c r="K92" s="893"/>
      <c r="L92" s="754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252" s="440" customFormat="1" ht="13.5" customHeight="1">
      <c r="H93" s="429"/>
      <c r="I93" s="754"/>
      <c r="J93" s="754"/>
      <c r="K93" s="892"/>
      <c r="L93" s="754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</row>
    <row r="94" spans="1:252" s="440" customFormat="1" ht="18" customHeight="1">
      <c r="A94" s="1140" t="s">
        <v>714</v>
      </c>
      <c r="B94" s="759"/>
      <c r="C94" s="759"/>
      <c r="D94" s="759"/>
      <c r="E94" s="759"/>
      <c r="H94" s="429"/>
      <c r="I94" s="754"/>
      <c r="J94" s="754"/>
      <c r="K94" s="892"/>
      <c r="L94" s="754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252" s="440" customFormat="1" ht="16.5" customHeight="1">
      <c r="A95" s="1204" t="s">
        <v>935</v>
      </c>
      <c r="B95" s="759"/>
      <c r="C95" s="759"/>
      <c r="D95" s="759"/>
      <c r="E95" s="759"/>
      <c r="H95" s="429"/>
      <c r="I95" s="399"/>
      <c r="J95" s="399"/>
      <c r="K95" s="892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252" s="759" customFormat="1" ht="18" customHeight="1">
      <c r="A96" s="442"/>
      <c r="B96" s="442"/>
      <c r="C96" s="442"/>
      <c r="D96" s="442"/>
      <c r="E96" s="442"/>
      <c r="F96" s="442"/>
      <c r="G96" s="442"/>
      <c r="H96" s="442"/>
      <c r="I96" s="399"/>
      <c r="J96" s="399"/>
      <c r="K96" s="892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  <c r="CL96" s="399"/>
      <c r="CM96" s="399"/>
      <c r="CN96" s="399"/>
      <c r="CO96" s="399"/>
      <c r="CP96" s="399"/>
      <c r="CQ96" s="399"/>
      <c r="CR96" s="399"/>
      <c r="CS96" s="399"/>
      <c r="CT96" s="399"/>
      <c r="CU96" s="399"/>
      <c r="CV96" s="399"/>
      <c r="CW96" s="399"/>
      <c r="CX96" s="399"/>
      <c r="CY96" s="399"/>
      <c r="CZ96" s="399"/>
      <c r="DA96" s="399"/>
      <c r="DB96" s="399"/>
      <c r="DC96" s="399"/>
      <c r="DD96" s="399"/>
      <c r="DE96" s="399"/>
      <c r="DF96" s="399"/>
      <c r="DG96" s="399"/>
      <c r="DH96" s="399"/>
      <c r="DI96" s="399"/>
      <c r="DJ96" s="399"/>
      <c r="DK96" s="399"/>
      <c r="DL96" s="399"/>
      <c r="DM96" s="399"/>
      <c r="DN96" s="399"/>
      <c r="DO96" s="399"/>
      <c r="DP96" s="399"/>
      <c r="DQ96" s="399"/>
      <c r="DR96" s="399"/>
      <c r="DS96" s="399"/>
      <c r="DT96" s="399"/>
      <c r="DU96" s="399"/>
      <c r="DV96" s="399"/>
      <c r="DW96" s="399"/>
      <c r="DX96" s="399"/>
      <c r="DY96" s="399"/>
      <c r="DZ96" s="399"/>
      <c r="EA96" s="399"/>
      <c r="EB96" s="399"/>
      <c r="EC96" s="399"/>
      <c r="ED96" s="399"/>
      <c r="EE96" s="399"/>
      <c r="EF96" s="399"/>
      <c r="EG96" s="399"/>
      <c r="EH96" s="399"/>
      <c r="EI96" s="399"/>
      <c r="EJ96" s="399"/>
      <c r="EK96" s="399"/>
      <c r="EL96" s="399"/>
      <c r="EM96" s="399"/>
      <c r="EN96" s="399"/>
      <c r="EO96" s="399"/>
      <c r="EP96" s="399"/>
      <c r="EQ96" s="399"/>
      <c r="ER96" s="399"/>
      <c r="ES96" s="399"/>
      <c r="ET96" s="399"/>
      <c r="EU96" s="399"/>
      <c r="EV96" s="399"/>
      <c r="EW96" s="399"/>
      <c r="EX96" s="399"/>
      <c r="EY96" s="399"/>
      <c r="EZ96" s="399"/>
      <c r="FA96" s="399"/>
      <c r="FB96" s="399"/>
      <c r="FC96" s="399"/>
      <c r="FD96" s="399"/>
      <c r="FE96" s="399"/>
      <c r="FF96" s="399"/>
      <c r="FG96" s="399"/>
      <c r="FH96" s="399"/>
      <c r="FI96" s="399"/>
      <c r="FJ96" s="399"/>
      <c r="FK96" s="399"/>
      <c r="FL96" s="399"/>
      <c r="FM96" s="399"/>
      <c r="FN96" s="399"/>
      <c r="FO96" s="399"/>
      <c r="FP96" s="399"/>
      <c r="FQ96" s="399"/>
      <c r="FR96" s="399"/>
      <c r="FS96" s="399"/>
      <c r="FT96" s="399"/>
      <c r="FU96" s="399"/>
      <c r="FV96" s="399"/>
      <c r="FW96" s="399"/>
      <c r="FX96" s="399"/>
      <c r="FY96" s="399"/>
      <c r="FZ96" s="399"/>
      <c r="GA96" s="399"/>
      <c r="GB96" s="399"/>
      <c r="GC96" s="399"/>
      <c r="GD96" s="399"/>
      <c r="GE96" s="399"/>
      <c r="GF96" s="399"/>
      <c r="GG96" s="399"/>
      <c r="GH96" s="399"/>
      <c r="GI96" s="399"/>
      <c r="GJ96" s="399"/>
      <c r="GK96" s="399"/>
      <c r="GL96" s="399"/>
      <c r="GM96" s="399"/>
      <c r="GN96" s="399"/>
      <c r="GO96" s="399"/>
      <c r="GP96" s="399"/>
      <c r="GQ96" s="399"/>
      <c r="GR96" s="399"/>
      <c r="GS96" s="399"/>
      <c r="GT96" s="399"/>
      <c r="GU96" s="399"/>
      <c r="GV96" s="399"/>
      <c r="GW96" s="399"/>
      <c r="GX96" s="399"/>
      <c r="GY96" s="399"/>
      <c r="GZ96" s="399"/>
      <c r="HA96" s="399"/>
      <c r="HB96" s="399"/>
      <c r="HC96" s="399"/>
      <c r="HD96" s="399"/>
      <c r="HE96" s="399"/>
      <c r="HF96" s="399"/>
      <c r="HG96" s="399"/>
      <c r="HH96" s="399"/>
      <c r="HI96" s="399"/>
      <c r="HJ96" s="399"/>
      <c r="HK96" s="399"/>
      <c r="HL96" s="399"/>
      <c r="HM96" s="399"/>
      <c r="HN96" s="399"/>
      <c r="HO96" s="399"/>
      <c r="HP96" s="399"/>
      <c r="HQ96" s="399"/>
      <c r="HR96" s="399"/>
      <c r="HS96" s="399"/>
      <c r="HT96" s="399"/>
      <c r="HU96" s="399"/>
      <c r="HV96" s="399"/>
      <c r="HW96" s="399"/>
      <c r="HX96" s="399"/>
      <c r="HY96" s="399"/>
      <c r="HZ96" s="399"/>
      <c r="IA96" s="399"/>
      <c r="IB96" s="399"/>
      <c r="IC96" s="399"/>
      <c r="ID96" s="399"/>
      <c r="IE96" s="399"/>
      <c r="IF96" s="399"/>
      <c r="IG96" s="399"/>
      <c r="IH96" s="399"/>
      <c r="II96" s="399"/>
      <c r="IJ96" s="399"/>
      <c r="IK96" s="399"/>
      <c r="IL96" s="399"/>
      <c r="IM96" s="399"/>
      <c r="IN96" s="399"/>
      <c r="IO96" s="399"/>
      <c r="IP96" s="399"/>
      <c r="IQ96" s="399"/>
      <c r="IR96" s="399"/>
    </row>
    <row r="97" spans="1:8">
      <c r="A97" s="443"/>
      <c r="B97" s="443"/>
      <c r="C97" s="443"/>
      <c r="D97" s="443"/>
      <c r="E97" s="443"/>
      <c r="F97" s="443"/>
      <c r="G97" s="443"/>
      <c r="H97" s="443"/>
    </row>
    <row r="98" spans="1:8">
      <c r="A98" s="760" t="s">
        <v>4</v>
      </c>
      <c r="H98" s="429"/>
    </row>
    <row r="99" spans="1:8">
      <c r="H99" s="429"/>
    </row>
    <row r="100" spans="1:8">
      <c r="H100" s="429"/>
    </row>
    <row r="101" spans="1:8">
      <c r="H101" s="429"/>
    </row>
    <row r="102" spans="1:8">
      <c r="H102" s="429"/>
    </row>
    <row r="103" spans="1:8">
      <c r="H103" s="429"/>
    </row>
    <row r="104" spans="1:8">
      <c r="H104" s="429"/>
    </row>
    <row r="105" spans="1:8">
      <c r="H105" s="429"/>
    </row>
    <row r="106" spans="1:8">
      <c r="H106" s="429"/>
    </row>
    <row r="107" spans="1:8">
      <c r="H107" s="429"/>
    </row>
    <row r="108" spans="1:8">
      <c r="B108" s="444" t="s">
        <v>4</v>
      </c>
      <c r="C108" s="444"/>
      <c r="H108" s="429"/>
    </row>
    <row r="109" spans="1:8">
      <c r="H109" s="429"/>
    </row>
    <row r="110" spans="1:8">
      <c r="H110" s="429"/>
    </row>
    <row r="111" spans="1:8">
      <c r="H111" s="429"/>
    </row>
    <row r="112" spans="1:8">
      <c r="H112" s="429"/>
    </row>
    <row r="113" spans="8:8">
      <c r="H113" s="429"/>
    </row>
    <row r="114" spans="8:8">
      <c r="H114" s="429"/>
    </row>
    <row r="115" spans="8:8">
      <c r="H115" s="429"/>
    </row>
    <row r="116" spans="8:8">
      <c r="H116" s="429"/>
    </row>
    <row r="117" spans="8:8">
      <c r="H117" s="429"/>
    </row>
    <row r="118" spans="8:8">
      <c r="H118" s="429"/>
    </row>
    <row r="119" spans="8:8">
      <c r="H119" s="429"/>
    </row>
    <row r="120" spans="8:8">
      <c r="H120" s="429"/>
    </row>
    <row r="121" spans="8:8">
      <c r="H121" s="429"/>
    </row>
    <row r="122" spans="8:8">
      <c r="H122" s="429"/>
    </row>
    <row r="123" spans="8:8">
      <c r="H123" s="429"/>
    </row>
    <row r="124" spans="8:8">
      <c r="H124" s="429"/>
    </row>
    <row r="125" spans="8:8">
      <c r="H125" s="429"/>
    </row>
    <row r="126" spans="8:8">
      <c r="H126" s="429"/>
    </row>
    <row r="127" spans="8:8">
      <c r="H127" s="429"/>
    </row>
    <row r="128" spans="8:8">
      <c r="H128" s="429"/>
    </row>
    <row r="129" spans="8:8">
      <c r="H129" s="429"/>
    </row>
    <row r="130" spans="8:8">
      <c r="H130" s="429"/>
    </row>
    <row r="131" spans="8:8">
      <c r="H131" s="429"/>
    </row>
    <row r="132" spans="8:8">
      <c r="H132" s="429"/>
    </row>
    <row r="133" spans="8:8">
      <c r="H133" s="429"/>
    </row>
    <row r="134" spans="8:8">
      <c r="H134" s="429"/>
    </row>
    <row r="135" spans="8:8">
      <c r="H135" s="429"/>
    </row>
    <row r="136" spans="8:8">
      <c r="H136" s="429"/>
    </row>
    <row r="137" spans="8:8">
      <c r="H137" s="429"/>
    </row>
    <row r="138" spans="8:8">
      <c r="H138" s="429"/>
    </row>
    <row r="139" spans="8:8">
      <c r="H139" s="429"/>
    </row>
    <row r="140" spans="8:8">
      <c r="H140" s="429"/>
    </row>
    <row r="141" spans="8:8">
      <c r="H141" s="429"/>
    </row>
    <row r="142" spans="8:8">
      <c r="H142" s="429"/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68"/>
  <sheetViews>
    <sheetView showGridLines="0" zoomScale="75" zoomScaleNormal="75" workbookViewId="0">
      <selection activeCell="L50" sqref="L50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84" t="s">
        <v>598</v>
      </c>
      <c r="B1" s="1684"/>
      <c r="C1" s="1684"/>
      <c r="D1" s="445"/>
      <c r="E1" s="445"/>
      <c r="F1" s="445"/>
      <c r="G1" s="446"/>
      <c r="H1" s="446"/>
    </row>
    <row r="2" spans="1:65" ht="26.25" customHeight="1">
      <c r="A2" s="1685" t="s">
        <v>599</v>
      </c>
      <c r="B2" s="1685"/>
      <c r="C2" s="1685"/>
      <c r="D2" s="1685"/>
      <c r="E2" s="1685"/>
      <c r="F2" s="1685"/>
      <c r="G2" s="1685"/>
      <c r="H2" s="1685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86" t="s">
        <v>562</v>
      </c>
      <c r="E5" s="1687"/>
      <c r="F5" s="1688"/>
      <c r="G5" s="1689" t="s">
        <v>563</v>
      </c>
      <c r="H5" s="1690"/>
    </row>
    <row r="6" spans="1:65" ht="15" customHeight="1">
      <c r="A6" s="455"/>
      <c r="B6" s="446"/>
      <c r="C6" s="456"/>
      <c r="D6" s="1691" t="s">
        <v>783</v>
      </c>
      <c r="E6" s="1692"/>
      <c r="F6" s="1693"/>
      <c r="G6" s="1672" t="s">
        <v>783</v>
      </c>
      <c r="H6" s="1674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61" t="s">
        <v>4</v>
      </c>
      <c r="E12" s="762" t="s">
        <v>124</v>
      </c>
      <c r="F12" s="763"/>
      <c r="G12" s="764" t="s">
        <v>4</v>
      </c>
      <c r="H12" s="765" t="s">
        <v>124</v>
      </c>
      <c r="O12" s="1206"/>
      <c r="P12" s="1206"/>
    </row>
    <row r="13" spans="1:65" ht="15.75">
      <c r="A13" s="1680" t="s">
        <v>40</v>
      </c>
      <c r="B13" s="1681"/>
      <c r="C13" s="1682"/>
      <c r="D13" s="839">
        <v>128634409.31000002</v>
      </c>
      <c r="E13" s="840">
        <v>1910079.5</v>
      </c>
      <c r="F13" s="840">
        <v>299.48</v>
      </c>
      <c r="G13" s="841">
        <v>1910079.5</v>
      </c>
      <c r="H13" s="842">
        <v>0</v>
      </c>
      <c r="K13" s="1141"/>
      <c r="O13" s="1206"/>
      <c r="P13" s="1206"/>
    </row>
    <row r="14" spans="1:65" s="487" customFormat="1" ht="24" customHeight="1">
      <c r="A14" s="766" t="s">
        <v>350</v>
      </c>
      <c r="B14" s="767" t="s">
        <v>47</v>
      </c>
      <c r="C14" s="768" t="s">
        <v>351</v>
      </c>
      <c r="D14" s="843">
        <v>58919312.479999989</v>
      </c>
      <c r="E14" s="844">
        <v>1203307.6100000001</v>
      </c>
      <c r="F14" s="844">
        <v>0</v>
      </c>
      <c r="G14" s="845">
        <v>1203307.6100000001</v>
      </c>
      <c r="H14" s="846">
        <v>0</v>
      </c>
      <c r="I14" s="447"/>
      <c r="J14" s="447"/>
      <c r="K14" s="447"/>
      <c r="L14" s="447"/>
      <c r="M14" s="447"/>
      <c r="N14" s="447"/>
      <c r="O14" s="1206"/>
      <c r="P14" s="1206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66" t="s">
        <v>352</v>
      </c>
      <c r="B15" s="767" t="s">
        <v>47</v>
      </c>
      <c r="C15" s="768" t="s">
        <v>353</v>
      </c>
      <c r="D15" s="843">
        <v>0</v>
      </c>
      <c r="E15" s="844">
        <v>0</v>
      </c>
      <c r="F15" s="844">
        <v>0</v>
      </c>
      <c r="G15" s="847">
        <v>0</v>
      </c>
      <c r="H15" s="846">
        <v>0</v>
      </c>
      <c r="I15" s="447"/>
      <c r="J15" s="447"/>
      <c r="K15" s="920"/>
      <c r="L15" s="447"/>
      <c r="M15" s="447"/>
      <c r="N15" s="447"/>
      <c r="O15" s="1206"/>
      <c r="P15" s="1206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66" t="s">
        <v>354</v>
      </c>
      <c r="B16" s="767" t="s">
        <v>47</v>
      </c>
      <c r="C16" s="768" t="s">
        <v>355</v>
      </c>
      <c r="D16" s="843">
        <v>417340.92</v>
      </c>
      <c r="E16" s="844">
        <v>0</v>
      </c>
      <c r="F16" s="844">
        <v>0</v>
      </c>
      <c r="G16" s="847">
        <v>0</v>
      </c>
      <c r="H16" s="846">
        <v>0</v>
      </c>
      <c r="I16" s="447"/>
      <c r="J16" s="447"/>
      <c r="K16" s="920"/>
      <c r="L16" s="447"/>
      <c r="M16" s="447"/>
      <c r="N16" s="447"/>
      <c r="O16" s="1206"/>
      <c r="P16" s="1206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21" customFormat="1" ht="37.5" hidden="1" customHeight="1">
      <c r="A17" s="911" t="s">
        <v>360</v>
      </c>
      <c r="B17" s="907" t="s">
        <v>47</v>
      </c>
      <c r="C17" s="909" t="s">
        <v>728</v>
      </c>
      <c r="D17" s="843">
        <v>0</v>
      </c>
      <c r="E17" s="844">
        <v>0</v>
      </c>
      <c r="F17" s="844">
        <v>0</v>
      </c>
      <c r="G17" s="847">
        <v>0</v>
      </c>
      <c r="H17" s="846">
        <v>0</v>
      </c>
      <c r="I17" s="920"/>
      <c r="J17" s="920"/>
      <c r="K17" s="920"/>
      <c r="L17" s="920"/>
      <c r="M17" s="920"/>
      <c r="N17" s="920"/>
      <c r="O17" s="1206"/>
      <c r="P17" s="1206"/>
      <c r="Q17" s="920"/>
      <c r="R17" s="920"/>
      <c r="S17" s="920"/>
      <c r="T17" s="920"/>
      <c r="U17" s="920"/>
      <c r="V17" s="920"/>
      <c r="W17" s="920"/>
      <c r="X17" s="920"/>
      <c r="Y17" s="920"/>
      <c r="Z17" s="920"/>
      <c r="AA17" s="920"/>
      <c r="AB17" s="920"/>
      <c r="AC17" s="920"/>
      <c r="AD17" s="920"/>
      <c r="AE17" s="920"/>
      <c r="AF17" s="920"/>
      <c r="AG17" s="920"/>
      <c r="AH17" s="920"/>
      <c r="AI17" s="920"/>
      <c r="AJ17" s="920"/>
      <c r="AK17" s="920"/>
      <c r="AL17" s="920"/>
      <c r="AM17" s="920"/>
      <c r="AN17" s="920"/>
      <c r="AO17" s="920"/>
      <c r="AP17" s="920"/>
      <c r="AQ17" s="920"/>
      <c r="AR17" s="920"/>
      <c r="AS17" s="920"/>
      <c r="AT17" s="920"/>
      <c r="AU17" s="920"/>
      <c r="AV17" s="920"/>
      <c r="AW17" s="920"/>
      <c r="AX17" s="920"/>
      <c r="AY17" s="920"/>
      <c r="AZ17" s="920"/>
      <c r="BA17" s="920"/>
      <c r="BB17" s="920"/>
      <c r="BC17" s="920"/>
      <c r="BD17" s="920"/>
      <c r="BE17" s="920"/>
      <c r="BF17" s="920"/>
      <c r="BG17" s="920"/>
      <c r="BH17" s="920"/>
      <c r="BI17" s="920"/>
      <c r="BJ17" s="920"/>
      <c r="BK17" s="920"/>
      <c r="BL17" s="920"/>
      <c r="BM17" s="920"/>
    </row>
    <row r="18" spans="1:65" s="487" customFormat="1" ht="24" customHeight="1">
      <c r="A18" s="766" t="s">
        <v>363</v>
      </c>
      <c r="B18" s="767" t="s">
        <v>47</v>
      </c>
      <c r="C18" s="768" t="s">
        <v>364</v>
      </c>
      <c r="D18" s="843">
        <v>778863.22999999986</v>
      </c>
      <c r="E18" s="844">
        <v>0</v>
      </c>
      <c r="F18" s="844">
        <v>0</v>
      </c>
      <c r="G18" s="847">
        <v>0</v>
      </c>
      <c r="H18" s="846">
        <v>0</v>
      </c>
      <c r="I18" s="447"/>
      <c r="J18" s="447"/>
      <c r="K18" s="920"/>
      <c r="L18" s="447"/>
      <c r="M18" s="447"/>
      <c r="N18" s="447"/>
      <c r="O18" s="1206"/>
      <c r="P18" s="1206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66" t="s">
        <v>367</v>
      </c>
      <c r="B19" s="767" t="s">
        <v>47</v>
      </c>
      <c r="C19" s="768" t="s">
        <v>368</v>
      </c>
      <c r="D19" s="843">
        <v>7914790.4099999974</v>
      </c>
      <c r="E19" s="844">
        <v>0</v>
      </c>
      <c r="F19" s="844">
        <v>0</v>
      </c>
      <c r="G19" s="847">
        <v>0</v>
      </c>
      <c r="H19" s="846">
        <v>0</v>
      </c>
      <c r="I19" s="447"/>
      <c r="J19" s="447"/>
      <c r="K19" s="920"/>
      <c r="L19" s="447"/>
      <c r="M19" s="447"/>
      <c r="N19" s="447"/>
      <c r="O19" s="1206"/>
      <c r="P19" s="1206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69" t="s">
        <v>369</v>
      </c>
      <c r="B20" s="770" t="s">
        <v>47</v>
      </c>
      <c r="C20" s="771" t="s">
        <v>132</v>
      </c>
      <c r="D20" s="843">
        <v>0</v>
      </c>
      <c r="E20" s="844">
        <v>0</v>
      </c>
      <c r="F20" s="844">
        <v>0</v>
      </c>
      <c r="G20" s="848">
        <v>0</v>
      </c>
      <c r="H20" s="846">
        <v>0</v>
      </c>
      <c r="I20" s="488"/>
      <c r="J20" s="488"/>
      <c r="K20" s="920"/>
      <c r="L20" s="488"/>
      <c r="M20" s="488"/>
      <c r="N20" s="488"/>
      <c r="O20" s="1207"/>
      <c r="P20" s="1207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69" t="s">
        <v>370</v>
      </c>
      <c r="B21" s="772" t="s">
        <v>47</v>
      </c>
      <c r="C21" s="771" t="s">
        <v>371</v>
      </c>
      <c r="D21" s="843">
        <v>5082175.7399999993</v>
      </c>
      <c r="E21" s="844">
        <v>60902.41</v>
      </c>
      <c r="F21" s="844">
        <v>0</v>
      </c>
      <c r="G21" s="848">
        <v>60902.41</v>
      </c>
      <c r="H21" s="846">
        <v>0</v>
      </c>
      <c r="I21" s="488"/>
      <c r="J21" s="488"/>
      <c r="K21" s="920"/>
      <c r="L21" s="488"/>
      <c r="M21" s="488"/>
      <c r="N21" s="488"/>
      <c r="O21" s="1207"/>
      <c r="P21" s="1207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69" t="s">
        <v>372</v>
      </c>
      <c r="B22" s="772" t="s">
        <v>47</v>
      </c>
      <c r="C22" s="771" t="s">
        <v>373</v>
      </c>
      <c r="D22" s="843">
        <v>972526.61</v>
      </c>
      <c r="E22" s="844">
        <v>0</v>
      </c>
      <c r="F22" s="844">
        <v>0</v>
      </c>
      <c r="G22" s="848">
        <v>0</v>
      </c>
      <c r="H22" s="846">
        <v>0</v>
      </c>
      <c r="I22" s="488"/>
      <c r="J22" s="488"/>
      <c r="K22" s="920"/>
      <c r="L22" s="488"/>
      <c r="M22" s="488"/>
      <c r="N22" s="488"/>
      <c r="O22" s="1207"/>
      <c r="P22" s="1207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69" t="s">
        <v>374</v>
      </c>
      <c r="B23" s="772" t="s">
        <v>47</v>
      </c>
      <c r="C23" s="771" t="s">
        <v>375</v>
      </c>
      <c r="D23" s="843">
        <v>0</v>
      </c>
      <c r="E23" s="844">
        <v>0</v>
      </c>
      <c r="F23" s="844">
        <v>0</v>
      </c>
      <c r="G23" s="848">
        <v>0</v>
      </c>
      <c r="H23" s="846">
        <v>0</v>
      </c>
      <c r="K23" s="920"/>
      <c r="O23" s="1207"/>
      <c r="P23" s="1207"/>
    </row>
    <row r="24" spans="1:65" s="489" customFormat="1" ht="24" customHeight="1">
      <c r="A24" s="769" t="s">
        <v>377</v>
      </c>
      <c r="B24" s="772" t="s">
        <v>47</v>
      </c>
      <c r="C24" s="771" t="s">
        <v>83</v>
      </c>
      <c r="D24" s="843">
        <v>17900102.740000006</v>
      </c>
      <c r="E24" s="844">
        <v>629.48</v>
      </c>
      <c r="F24" s="844">
        <v>299.48</v>
      </c>
      <c r="G24" s="848">
        <v>629.48</v>
      </c>
      <c r="H24" s="846">
        <v>0</v>
      </c>
      <c r="I24" s="488"/>
      <c r="J24" s="488"/>
      <c r="K24" s="920"/>
      <c r="L24" s="488"/>
      <c r="M24" s="488"/>
      <c r="N24" s="488"/>
      <c r="O24" s="1207"/>
      <c r="P24" s="1207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69" t="s">
        <v>383</v>
      </c>
      <c r="B25" s="772" t="s">
        <v>47</v>
      </c>
      <c r="C25" s="771" t="s">
        <v>113</v>
      </c>
      <c r="D25" s="843">
        <v>454253.88999999996</v>
      </c>
      <c r="E25" s="844">
        <v>0</v>
      </c>
      <c r="F25" s="844">
        <v>0</v>
      </c>
      <c r="G25" s="848">
        <v>0</v>
      </c>
      <c r="H25" s="846">
        <v>0</v>
      </c>
      <c r="I25" s="488"/>
      <c r="J25" s="488"/>
      <c r="K25" s="920"/>
      <c r="L25" s="488"/>
      <c r="M25" s="488"/>
      <c r="N25" s="488"/>
      <c r="O25" s="1207"/>
      <c r="P25" s="1207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69" t="s">
        <v>387</v>
      </c>
      <c r="B26" s="772" t="s">
        <v>47</v>
      </c>
      <c r="C26" s="771" t="s">
        <v>579</v>
      </c>
      <c r="D26" s="843">
        <v>4887873.5099999988</v>
      </c>
      <c r="E26" s="844">
        <v>0</v>
      </c>
      <c r="F26" s="844">
        <v>0</v>
      </c>
      <c r="G26" s="848">
        <v>0</v>
      </c>
      <c r="H26" s="846">
        <v>0</v>
      </c>
      <c r="I26" s="488"/>
      <c r="J26" s="488"/>
      <c r="K26" s="920"/>
      <c r="L26" s="488"/>
      <c r="M26" s="488"/>
      <c r="N26" s="488"/>
      <c r="O26" s="1207"/>
      <c r="P26" s="1207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1" customFormat="1" ht="24" customHeight="1">
      <c r="A27" s="769" t="s">
        <v>390</v>
      </c>
      <c r="B27" s="772" t="s">
        <v>47</v>
      </c>
      <c r="C27" s="771" t="s">
        <v>391</v>
      </c>
      <c r="D27" s="843">
        <v>664.17000000000007</v>
      </c>
      <c r="E27" s="844">
        <v>0</v>
      </c>
      <c r="F27" s="844">
        <v>0</v>
      </c>
      <c r="G27" s="848">
        <v>0</v>
      </c>
      <c r="H27" s="846">
        <v>0</v>
      </c>
      <c r="I27" s="488"/>
      <c r="J27" s="488"/>
      <c r="K27" s="920"/>
      <c r="L27" s="488"/>
      <c r="M27" s="488"/>
      <c r="N27" s="488"/>
      <c r="O27" s="1207"/>
      <c r="P27" s="1207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  <c r="AC27" s="488"/>
      <c r="AD27" s="488"/>
      <c r="AE27" s="488"/>
      <c r="AF27" s="488"/>
      <c r="AG27" s="488"/>
      <c r="AH27" s="488"/>
      <c r="AI27" s="488"/>
      <c r="AJ27" s="488"/>
      <c r="AK27" s="488"/>
      <c r="AL27" s="488"/>
      <c r="AM27" s="488"/>
      <c r="AN27" s="488"/>
      <c r="AO27" s="488"/>
      <c r="AP27" s="488"/>
      <c r="AQ27" s="488"/>
      <c r="AR27" s="488"/>
      <c r="AS27" s="488"/>
      <c r="AT27" s="488"/>
      <c r="AU27" s="488"/>
      <c r="AV27" s="488"/>
      <c r="AW27" s="488"/>
      <c r="AX27" s="488"/>
      <c r="AY27" s="488"/>
      <c r="AZ27" s="488"/>
      <c r="BA27" s="488"/>
      <c r="BB27" s="488"/>
      <c r="BC27" s="488"/>
      <c r="BD27" s="488"/>
      <c r="BE27" s="488"/>
      <c r="BF27" s="488"/>
      <c r="BG27" s="488"/>
      <c r="BH27" s="488"/>
      <c r="BI27" s="488"/>
      <c r="BJ27" s="488"/>
      <c r="BK27" s="488"/>
      <c r="BL27" s="488"/>
      <c r="BM27" s="488"/>
    </row>
    <row r="28" spans="1:65" s="492" customFormat="1" ht="24" hidden="1" customHeight="1">
      <c r="A28" s="766" t="s">
        <v>400</v>
      </c>
      <c r="B28" s="767" t="s">
        <v>47</v>
      </c>
      <c r="C28" s="768" t="s">
        <v>401</v>
      </c>
      <c r="D28" s="843">
        <v>0</v>
      </c>
      <c r="E28" s="844">
        <v>0</v>
      </c>
      <c r="F28" s="844">
        <v>0</v>
      </c>
      <c r="G28" s="847">
        <v>0</v>
      </c>
      <c r="H28" s="846">
        <v>0</v>
      </c>
      <c r="I28" s="447"/>
      <c r="J28" s="447"/>
      <c r="K28" s="920"/>
      <c r="L28" s="447"/>
      <c r="M28" s="447"/>
      <c r="N28" s="447"/>
      <c r="O28" s="1206"/>
      <c r="P28" s="1206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2" customFormat="1" ht="24" customHeight="1">
      <c r="A29" s="766" t="s">
        <v>402</v>
      </c>
      <c r="B29" s="767" t="s">
        <v>47</v>
      </c>
      <c r="C29" s="768" t="s">
        <v>115</v>
      </c>
      <c r="D29" s="843">
        <v>4339579.9600000009</v>
      </c>
      <c r="E29" s="844">
        <v>0</v>
      </c>
      <c r="F29" s="844">
        <v>0</v>
      </c>
      <c r="G29" s="847">
        <v>0</v>
      </c>
      <c r="H29" s="846">
        <v>0</v>
      </c>
      <c r="I29" s="447"/>
      <c r="J29" s="447"/>
      <c r="K29" s="920"/>
      <c r="L29" s="447"/>
      <c r="M29" s="447"/>
      <c r="N29" s="447"/>
      <c r="O29" s="1206"/>
      <c r="P29" s="1206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3" customFormat="1" ht="24" customHeight="1">
      <c r="A30" s="766" t="s">
        <v>403</v>
      </c>
      <c r="B30" s="767" t="s">
        <v>47</v>
      </c>
      <c r="C30" s="768" t="s">
        <v>404</v>
      </c>
      <c r="D30" s="843">
        <v>20839746.540000018</v>
      </c>
      <c r="E30" s="844">
        <v>645240</v>
      </c>
      <c r="F30" s="844">
        <v>0</v>
      </c>
      <c r="G30" s="847">
        <v>645240</v>
      </c>
      <c r="H30" s="846">
        <v>0</v>
      </c>
      <c r="I30" s="447"/>
      <c r="J30" s="447"/>
      <c r="K30" s="920"/>
      <c r="L30" s="447"/>
      <c r="M30" s="447"/>
      <c r="N30" s="447"/>
      <c r="O30" s="1206"/>
      <c r="P30" s="1206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66" t="s">
        <v>405</v>
      </c>
      <c r="B31" s="767" t="s">
        <v>47</v>
      </c>
      <c r="C31" s="768" t="s">
        <v>406</v>
      </c>
      <c r="D31" s="843">
        <v>61129.59</v>
      </c>
      <c r="E31" s="844">
        <v>0</v>
      </c>
      <c r="F31" s="844">
        <v>0</v>
      </c>
      <c r="G31" s="847">
        <v>0</v>
      </c>
      <c r="H31" s="846">
        <v>0</v>
      </c>
      <c r="I31" s="447"/>
      <c r="J31" s="447"/>
      <c r="K31" s="920"/>
      <c r="L31" s="447"/>
      <c r="M31" s="447"/>
      <c r="N31" s="447"/>
      <c r="O31" s="1206"/>
      <c r="P31" s="1206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447"/>
      <c r="AN31" s="447"/>
      <c r="AO31" s="447"/>
      <c r="AP31" s="447"/>
      <c r="AQ31" s="447"/>
      <c r="AR31" s="447"/>
      <c r="AS31" s="447"/>
      <c r="AT31" s="447"/>
      <c r="AU31" s="447"/>
      <c r="AV31" s="447"/>
      <c r="AW31" s="447"/>
      <c r="AX31" s="447"/>
      <c r="AY31" s="447"/>
      <c r="AZ31" s="447"/>
      <c r="BA31" s="447"/>
      <c r="BB31" s="447"/>
      <c r="BC31" s="447"/>
      <c r="BD31" s="447"/>
      <c r="BE31" s="447"/>
      <c r="BF31" s="447"/>
      <c r="BG31" s="447"/>
      <c r="BH31" s="447"/>
      <c r="BI31" s="447"/>
      <c r="BJ31" s="447"/>
      <c r="BK31" s="447"/>
      <c r="BL31" s="447"/>
      <c r="BM31" s="447"/>
    </row>
    <row r="32" spans="1:65" s="492" customFormat="1" ht="24" customHeight="1">
      <c r="A32" s="766" t="s">
        <v>407</v>
      </c>
      <c r="B32" s="767" t="s">
        <v>47</v>
      </c>
      <c r="C32" s="768" t="s">
        <v>582</v>
      </c>
      <c r="D32" s="843">
        <v>253911.66999999998</v>
      </c>
      <c r="E32" s="844">
        <v>0</v>
      </c>
      <c r="F32" s="844">
        <v>0</v>
      </c>
      <c r="G32" s="847">
        <v>0</v>
      </c>
      <c r="H32" s="846">
        <v>0</v>
      </c>
      <c r="K32" s="920"/>
      <c r="O32" s="1208"/>
      <c r="P32" s="1208"/>
    </row>
    <row r="33" spans="1:16" s="487" customFormat="1" ht="24" customHeight="1">
      <c r="A33" s="766" t="s">
        <v>410</v>
      </c>
      <c r="B33" s="767" t="s">
        <v>47</v>
      </c>
      <c r="C33" s="768" t="s">
        <v>583</v>
      </c>
      <c r="D33" s="843">
        <v>722400</v>
      </c>
      <c r="E33" s="844">
        <v>0</v>
      </c>
      <c r="F33" s="844">
        <v>0</v>
      </c>
      <c r="G33" s="847">
        <v>0</v>
      </c>
      <c r="H33" s="846">
        <v>0</v>
      </c>
      <c r="K33" s="920"/>
      <c r="O33" s="1209"/>
      <c r="P33" s="1209"/>
    </row>
    <row r="34" spans="1:16" s="487" customFormat="1" ht="24" customHeight="1">
      <c r="A34" s="766" t="s">
        <v>426</v>
      </c>
      <c r="B34" s="767" t="s">
        <v>47</v>
      </c>
      <c r="C34" s="768" t="s">
        <v>178</v>
      </c>
      <c r="D34" s="843">
        <v>1035951.2800000001</v>
      </c>
      <c r="E34" s="844">
        <v>0</v>
      </c>
      <c r="F34" s="844">
        <v>0</v>
      </c>
      <c r="G34" s="847">
        <v>0</v>
      </c>
      <c r="H34" s="846">
        <v>0</v>
      </c>
      <c r="K34" s="920"/>
      <c r="O34" s="1209"/>
      <c r="P34" s="1209"/>
    </row>
    <row r="35" spans="1:16" s="487" customFormat="1" ht="24" customHeight="1">
      <c r="A35" s="766" t="s">
        <v>413</v>
      </c>
      <c r="B35" s="767" t="s">
        <v>47</v>
      </c>
      <c r="C35" s="768" t="s">
        <v>584</v>
      </c>
      <c r="D35" s="843">
        <v>2342838.0300000003</v>
      </c>
      <c r="E35" s="844">
        <v>0</v>
      </c>
      <c r="F35" s="844">
        <v>0</v>
      </c>
      <c r="G35" s="847">
        <v>0</v>
      </c>
      <c r="H35" s="846">
        <v>0</v>
      </c>
      <c r="K35" s="920"/>
      <c r="O35" s="1209"/>
      <c r="P35" s="1209"/>
    </row>
    <row r="36" spans="1:16" s="487" customFormat="1" ht="24" customHeight="1">
      <c r="A36" s="766" t="s">
        <v>416</v>
      </c>
      <c r="B36" s="494" t="s">
        <v>47</v>
      </c>
      <c r="C36" s="768" t="s">
        <v>585</v>
      </c>
      <c r="D36" s="843">
        <v>1679673.5499999993</v>
      </c>
      <c r="E36" s="844">
        <v>0</v>
      </c>
      <c r="F36" s="844">
        <v>0</v>
      </c>
      <c r="G36" s="847">
        <v>0</v>
      </c>
      <c r="H36" s="846">
        <v>0</v>
      </c>
      <c r="K36" s="920"/>
      <c r="O36" s="1209"/>
      <c r="P36" s="1209"/>
    </row>
    <row r="37" spans="1:16" s="487" customFormat="1" ht="36.75" customHeight="1">
      <c r="A37" s="495" t="s">
        <v>419</v>
      </c>
      <c r="B37" s="496" t="s">
        <v>47</v>
      </c>
      <c r="C37" s="773" t="s">
        <v>586</v>
      </c>
      <c r="D37" s="843">
        <v>31274.99</v>
      </c>
      <c r="E37" s="844">
        <v>0</v>
      </c>
      <c r="F37" s="844">
        <v>0</v>
      </c>
      <c r="G37" s="849">
        <v>0</v>
      </c>
      <c r="H37" s="846">
        <v>0</v>
      </c>
      <c r="K37" s="920"/>
      <c r="O37" s="1209"/>
      <c r="P37" s="1209"/>
    </row>
    <row r="38" spans="1:16" s="487" customFormat="1" ht="19.5" customHeight="1">
      <c r="A38" s="497" t="s">
        <v>4</v>
      </c>
      <c r="B38" s="498"/>
      <c r="C38" s="497"/>
      <c r="D38" s="499" t="s">
        <v>4</v>
      </c>
      <c r="E38" s="499" t="s">
        <v>4</v>
      </c>
      <c r="F38" s="499" t="s">
        <v>4</v>
      </c>
      <c r="G38" s="500" t="s">
        <v>4</v>
      </c>
      <c r="H38" s="499" t="s">
        <v>4</v>
      </c>
      <c r="O38" s="1209"/>
      <c r="P38" s="1209"/>
    </row>
    <row r="39" spans="1:16" s="487" customFormat="1" ht="16.5" customHeight="1">
      <c r="A39" s="501"/>
      <c r="B39" s="494"/>
      <c r="C39" s="502"/>
      <c r="D39" s="503"/>
      <c r="E39" s="504"/>
      <c r="F39" s="504"/>
      <c r="G39" s="505"/>
      <c r="H39" s="506"/>
      <c r="O39" s="1209"/>
      <c r="P39" s="1209"/>
    </row>
    <row r="40" spans="1:16" s="487" customFormat="1" ht="18.75" customHeight="1">
      <c r="O40" s="1209"/>
      <c r="P40" s="1209"/>
    </row>
    <row r="41" spans="1:16" ht="16.5" customHeight="1">
      <c r="A41" s="507" t="s">
        <v>4</v>
      </c>
      <c r="B41" s="508"/>
      <c r="C41" s="507"/>
      <c r="D41" s="447" t="s">
        <v>4</v>
      </c>
    </row>
    <row r="42" spans="1:16" ht="22.5" hidden="1" customHeight="1">
      <c r="B42" s="1683" t="s">
        <v>600</v>
      </c>
      <c r="C42" s="1683"/>
      <c r="D42" s="447">
        <v>0</v>
      </c>
    </row>
    <row r="43" spans="1:16">
      <c r="D43" s="447" t="s">
        <v>4</v>
      </c>
    </row>
    <row r="44" spans="1:16">
      <c r="D44" s="447" t="s">
        <v>4</v>
      </c>
    </row>
    <row r="45" spans="1:16">
      <c r="D45" s="447" t="s">
        <v>4</v>
      </c>
    </row>
    <row r="46" spans="1:16">
      <c r="D46" s="447" t="s">
        <v>4</v>
      </c>
    </row>
    <row r="47" spans="1:16">
      <c r="D47" s="447" t="s">
        <v>4</v>
      </c>
    </row>
    <row r="68" spans="4:4">
      <c r="D68" s="509" t="s">
        <v>4</v>
      </c>
    </row>
    <row r="69" spans="4:4">
      <c r="D69" s="509" t="s">
        <v>4</v>
      </c>
    </row>
    <row r="70" spans="4:4">
      <c r="D70" s="509" t="s">
        <v>4</v>
      </c>
    </row>
    <row r="71" spans="4:4">
      <c r="D71" s="509" t="s">
        <v>4</v>
      </c>
    </row>
    <row r="72" spans="4:4">
      <c r="D72" s="509" t="s">
        <v>4</v>
      </c>
    </row>
    <row r="73" spans="4:4">
      <c r="D73" s="509" t="s">
        <v>4</v>
      </c>
    </row>
    <row r="74" spans="4:4">
      <c r="D74" s="509" t="s">
        <v>4</v>
      </c>
    </row>
    <row r="75" spans="4:4">
      <c r="D75" s="509" t="s">
        <v>4</v>
      </c>
    </row>
    <row r="76" spans="4:4">
      <c r="D76" s="509" t="s">
        <v>4</v>
      </c>
    </row>
    <row r="77" spans="4:4">
      <c r="D77" s="509" t="s">
        <v>4</v>
      </c>
    </row>
    <row r="78" spans="4:4">
      <c r="D78" s="509" t="s">
        <v>4</v>
      </c>
    </row>
    <row r="79" spans="4:4">
      <c r="D79" s="509" t="s">
        <v>4</v>
      </c>
    </row>
    <row r="80" spans="4:4">
      <c r="D80" s="509" t="s">
        <v>4</v>
      </c>
    </row>
    <row r="81" spans="4:4">
      <c r="D81" s="509" t="s">
        <v>4</v>
      </c>
    </row>
    <row r="82" spans="4:4">
      <c r="D82" s="509" t="s">
        <v>4</v>
      </c>
    </row>
    <row r="83" spans="4:4">
      <c r="D83" s="509" t="s">
        <v>4</v>
      </c>
    </row>
    <row r="84" spans="4:4">
      <c r="D84" s="509" t="s">
        <v>4</v>
      </c>
    </row>
    <row r="85" spans="4:4">
      <c r="D85" s="509" t="s">
        <v>4</v>
      </c>
    </row>
    <row r="86" spans="4:4">
      <c r="D86" s="509" t="s">
        <v>4</v>
      </c>
    </row>
    <row r="87" spans="4:4">
      <c r="D87" s="509" t="s">
        <v>4</v>
      </c>
    </row>
    <row r="88" spans="4:4">
      <c r="D88" s="509" t="s">
        <v>4</v>
      </c>
    </row>
    <row r="89" spans="4:4">
      <c r="D89" s="509" t="s">
        <v>4</v>
      </c>
    </row>
    <row r="90" spans="4:4">
      <c r="D90" s="509" t="s">
        <v>4</v>
      </c>
    </row>
    <row r="91" spans="4:4">
      <c r="D91" s="509" t="s">
        <v>4</v>
      </c>
    </row>
    <row r="92" spans="4:4">
      <c r="D92" s="509" t="s">
        <v>4</v>
      </c>
    </row>
    <row r="93" spans="4:4">
      <c r="D93" s="509" t="s">
        <v>4</v>
      </c>
    </row>
    <row r="94" spans="4:4">
      <c r="D94" s="509" t="s">
        <v>4</v>
      </c>
    </row>
    <row r="95" spans="4:4">
      <c r="D95" s="509" t="s">
        <v>4</v>
      </c>
    </row>
    <row r="96" spans="4:4">
      <c r="D96" s="509" t="s">
        <v>4</v>
      </c>
    </row>
    <row r="97" spans="4:4">
      <c r="D97" s="509" t="s">
        <v>4</v>
      </c>
    </row>
    <row r="98" spans="4:4">
      <c r="D98" s="509" t="s">
        <v>4</v>
      </c>
    </row>
    <row r="99" spans="4:4">
      <c r="D99" s="509" t="s">
        <v>4</v>
      </c>
    </row>
    <row r="100" spans="4:4">
      <c r="D100" s="509" t="s">
        <v>4</v>
      </c>
    </row>
    <row r="101" spans="4:4">
      <c r="D101" s="509" t="s">
        <v>4</v>
      </c>
    </row>
    <row r="102" spans="4:4">
      <c r="D102" s="509" t="s">
        <v>4</v>
      </c>
    </row>
    <row r="103" spans="4:4">
      <c r="D103" s="509" t="s">
        <v>4</v>
      </c>
    </row>
    <row r="104" spans="4:4">
      <c r="D104" s="509" t="s">
        <v>4</v>
      </c>
    </row>
    <row r="105" spans="4:4">
      <c r="D105" s="509" t="s">
        <v>4</v>
      </c>
    </row>
    <row r="106" spans="4:4">
      <c r="D106" s="509" t="s">
        <v>4</v>
      </c>
    </row>
    <row r="107" spans="4:4">
      <c r="D107" s="509" t="s">
        <v>4</v>
      </c>
    </row>
    <row r="108" spans="4:4">
      <c r="D108" s="509" t="s">
        <v>4</v>
      </c>
    </row>
    <row r="109" spans="4:4">
      <c r="D109" s="509" t="s">
        <v>4</v>
      </c>
    </row>
    <row r="110" spans="4:4">
      <c r="D110" s="509" t="s">
        <v>4</v>
      </c>
    </row>
    <row r="111" spans="4:4">
      <c r="D111" s="509" t="s">
        <v>4</v>
      </c>
    </row>
    <row r="112" spans="4:4">
      <c r="D112" s="509" t="s">
        <v>4</v>
      </c>
    </row>
    <row r="113" spans="4:4">
      <c r="D113" s="509" t="s">
        <v>4</v>
      </c>
    </row>
    <row r="114" spans="4:4">
      <c r="D114" s="509" t="s">
        <v>4</v>
      </c>
    </row>
    <row r="115" spans="4:4">
      <c r="D115" s="509" t="s">
        <v>4</v>
      </c>
    </row>
    <row r="116" spans="4:4">
      <c r="D116" s="509" t="s">
        <v>4</v>
      </c>
    </row>
    <row r="117" spans="4:4">
      <c r="D117" s="509" t="s">
        <v>4</v>
      </c>
    </row>
    <row r="118" spans="4:4">
      <c r="D118" s="509" t="s">
        <v>4</v>
      </c>
    </row>
    <row r="119" spans="4:4">
      <c r="D119" s="509" t="s">
        <v>4</v>
      </c>
    </row>
    <row r="120" spans="4:4">
      <c r="D120" s="509" t="s">
        <v>4</v>
      </c>
    </row>
    <row r="121" spans="4:4">
      <c r="D121" s="509" t="s">
        <v>4</v>
      </c>
    </row>
    <row r="122" spans="4:4">
      <c r="D122" s="509" t="s">
        <v>4</v>
      </c>
    </row>
    <row r="123" spans="4:4">
      <c r="D123" s="509" t="s">
        <v>4</v>
      </c>
    </row>
    <row r="124" spans="4:4">
      <c r="D124" s="509" t="s">
        <v>4</v>
      </c>
    </row>
    <row r="125" spans="4:4">
      <c r="D125" s="509" t="s">
        <v>4</v>
      </c>
    </row>
    <row r="126" spans="4:4">
      <c r="D126" s="509" t="s">
        <v>4</v>
      </c>
    </row>
    <row r="127" spans="4:4">
      <c r="D127" s="509" t="s">
        <v>4</v>
      </c>
    </row>
    <row r="128" spans="4:4">
      <c r="D128" s="509" t="s">
        <v>4</v>
      </c>
    </row>
    <row r="129" spans="4:4">
      <c r="D129" s="509" t="s">
        <v>4</v>
      </c>
    </row>
    <row r="130" spans="4:4">
      <c r="D130" s="509" t="s">
        <v>4</v>
      </c>
    </row>
    <row r="131" spans="4:4">
      <c r="D131" s="509" t="s">
        <v>4</v>
      </c>
    </row>
    <row r="132" spans="4:4">
      <c r="D132" s="509" t="s">
        <v>4</v>
      </c>
    </row>
    <row r="133" spans="4:4">
      <c r="D133" s="509" t="s">
        <v>4</v>
      </c>
    </row>
    <row r="134" spans="4:4">
      <c r="D134" s="509" t="s">
        <v>4</v>
      </c>
    </row>
    <row r="135" spans="4:4">
      <c r="D135" s="509" t="s">
        <v>4</v>
      </c>
    </row>
    <row r="136" spans="4:4">
      <c r="D136" s="509" t="s">
        <v>4</v>
      </c>
    </row>
    <row r="137" spans="4:4">
      <c r="D137" s="509" t="s">
        <v>4</v>
      </c>
    </row>
    <row r="138" spans="4:4">
      <c r="D138" s="509" t="s">
        <v>4</v>
      </c>
    </row>
    <row r="139" spans="4:4">
      <c r="D139" s="509" t="s">
        <v>4</v>
      </c>
    </row>
    <row r="140" spans="4:4">
      <c r="D140" s="509" t="s">
        <v>4</v>
      </c>
    </row>
    <row r="141" spans="4:4">
      <c r="D141" s="509" t="s">
        <v>4</v>
      </c>
    </row>
    <row r="142" spans="4:4">
      <c r="D142" s="509" t="s">
        <v>4</v>
      </c>
    </row>
    <row r="143" spans="4:4">
      <c r="D143" s="509" t="s">
        <v>4</v>
      </c>
    </row>
    <row r="144" spans="4:4">
      <c r="D144" s="509" t="s">
        <v>4</v>
      </c>
    </row>
    <row r="145" spans="4:4">
      <c r="D145" s="509" t="s">
        <v>4</v>
      </c>
    </row>
    <row r="146" spans="4:4">
      <c r="D146" s="509" t="s">
        <v>4</v>
      </c>
    </row>
    <row r="147" spans="4:4">
      <c r="D147" s="509" t="s">
        <v>4</v>
      </c>
    </row>
    <row r="148" spans="4:4">
      <c r="D148" s="509" t="s">
        <v>4</v>
      </c>
    </row>
    <row r="149" spans="4:4">
      <c r="D149" s="509" t="s">
        <v>4</v>
      </c>
    </row>
    <row r="150" spans="4:4">
      <c r="D150" s="509" t="s">
        <v>4</v>
      </c>
    </row>
    <row r="151" spans="4:4">
      <c r="D151" s="509" t="s">
        <v>4</v>
      </c>
    </row>
    <row r="152" spans="4:4">
      <c r="D152" s="509" t="s">
        <v>4</v>
      </c>
    </row>
    <row r="153" spans="4:4">
      <c r="D153" s="509" t="s">
        <v>4</v>
      </c>
    </row>
    <row r="154" spans="4:4">
      <c r="D154" s="509" t="s">
        <v>4</v>
      </c>
    </row>
    <row r="155" spans="4:4">
      <c r="D155" s="509" t="s">
        <v>4</v>
      </c>
    </row>
    <row r="156" spans="4:4">
      <c r="D156" s="509" t="s">
        <v>4</v>
      </c>
    </row>
    <row r="157" spans="4:4">
      <c r="D157" s="509" t="s">
        <v>4</v>
      </c>
    </row>
    <row r="158" spans="4:4">
      <c r="D158" s="509" t="s">
        <v>4</v>
      </c>
    </row>
    <row r="159" spans="4:4">
      <c r="D159" s="509" t="s">
        <v>4</v>
      </c>
    </row>
    <row r="160" spans="4:4">
      <c r="D160" s="509" t="s">
        <v>4</v>
      </c>
    </row>
    <row r="161" spans="4:4">
      <c r="D161" s="509" t="s">
        <v>4</v>
      </c>
    </row>
    <row r="162" spans="4:4">
      <c r="D162" s="509" t="s">
        <v>4</v>
      </c>
    </row>
    <row r="163" spans="4:4">
      <c r="D163" s="509" t="s">
        <v>4</v>
      </c>
    </row>
    <row r="164" spans="4:4">
      <c r="D164" s="509" t="s">
        <v>4</v>
      </c>
    </row>
    <row r="165" spans="4:4">
      <c r="D165" s="509" t="s">
        <v>4</v>
      </c>
    </row>
    <row r="166" spans="4:4">
      <c r="D166" s="509" t="s">
        <v>4</v>
      </c>
    </row>
    <row r="167" spans="4:4">
      <c r="D167" s="509" t="s">
        <v>4</v>
      </c>
    </row>
    <row r="168" spans="4:4">
      <c r="D168" s="509" t="s">
        <v>4</v>
      </c>
    </row>
    <row r="169" spans="4:4">
      <c r="D169" s="509" t="s">
        <v>4</v>
      </c>
    </row>
    <row r="170" spans="4:4">
      <c r="D170" s="509" t="s">
        <v>4</v>
      </c>
    </row>
    <row r="171" spans="4:4">
      <c r="D171" s="509" t="s">
        <v>4</v>
      </c>
    </row>
    <row r="172" spans="4:4">
      <c r="D172" s="509" t="s">
        <v>4</v>
      </c>
    </row>
    <row r="173" spans="4:4">
      <c r="D173" s="509" t="s">
        <v>4</v>
      </c>
    </row>
    <row r="174" spans="4:4">
      <c r="D174" s="509" t="s">
        <v>4</v>
      </c>
    </row>
    <row r="175" spans="4:4">
      <c r="D175" s="509" t="s">
        <v>4</v>
      </c>
    </row>
    <row r="176" spans="4:4">
      <c r="D176" s="509" t="s">
        <v>4</v>
      </c>
    </row>
    <row r="177" spans="4:4">
      <c r="D177" s="509" t="s">
        <v>4</v>
      </c>
    </row>
    <row r="178" spans="4:4">
      <c r="D178" s="509" t="s">
        <v>4</v>
      </c>
    </row>
    <row r="179" spans="4:4">
      <c r="D179" s="509" t="s">
        <v>4</v>
      </c>
    </row>
    <row r="180" spans="4:4">
      <c r="D180" s="509" t="s">
        <v>4</v>
      </c>
    </row>
    <row r="181" spans="4:4">
      <c r="D181" s="509" t="s">
        <v>4</v>
      </c>
    </row>
    <row r="182" spans="4:4">
      <c r="D182" s="509" t="s">
        <v>4</v>
      </c>
    </row>
    <row r="183" spans="4:4">
      <c r="D183" s="509" t="s">
        <v>4</v>
      </c>
    </row>
    <row r="184" spans="4:4">
      <c r="D184" s="509" t="s">
        <v>4</v>
      </c>
    </row>
    <row r="185" spans="4:4">
      <c r="D185" s="509" t="s">
        <v>4</v>
      </c>
    </row>
    <row r="186" spans="4:4">
      <c r="D186" s="509" t="s">
        <v>4</v>
      </c>
    </row>
    <row r="187" spans="4:4">
      <c r="D187" s="509" t="s">
        <v>4</v>
      </c>
    </row>
    <row r="188" spans="4:4">
      <c r="D188" s="509" t="s">
        <v>4</v>
      </c>
    </row>
    <row r="189" spans="4:4">
      <c r="D189" s="509" t="s">
        <v>4</v>
      </c>
    </row>
    <row r="190" spans="4:4">
      <c r="D190" s="509" t="s">
        <v>4</v>
      </c>
    </row>
    <row r="191" spans="4:4">
      <c r="D191" s="509" t="s">
        <v>4</v>
      </c>
    </row>
    <row r="192" spans="4:4">
      <c r="D192" s="509" t="s">
        <v>4</v>
      </c>
    </row>
    <row r="193" spans="4:4">
      <c r="D193" s="509" t="s">
        <v>4</v>
      </c>
    </row>
    <row r="194" spans="4:4">
      <c r="D194" s="509" t="s">
        <v>4</v>
      </c>
    </row>
    <row r="195" spans="4:4">
      <c r="D195" s="509" t="s">
        <v>4</v>
      </c>
    </row>
    <row r="196" spans="4:4">
      <c r="D196" s="509" t="s">
        <v>4</v>
      </c>
    </row>
    <row r="197" spans="4:4">
      <c r="D197" s="509" t="s">
        <v>4</v>
      </c>
    </row>
    <row r="198" spans="4:4">
      <c r="D198" s="509" t="s">
        <v>4</v>
      </c>
    </row>
    <row r="199" spans="4:4">
      <c r="D199" s="509" t="s">
        <v>4</v>
      </c>
    </row>
    <row r="200" spans="4:4">
      <c r="D200" s="509" t="s">
        <v>4</v>
      </c>
    </row>
    <row r="201" spans="4:4">
      <c r="D201" s="509" t="s">
        <v>4</v>
      </c>
    </row>
    <row r="202" spans="4:4">
      <c r="D202" s="509" t="s">
        <v>4</v>
      </c>
    </row>
    <row r="203" spans="4:4">
      <c r="D203" s="509" t="s">
        <v>4</v>
      </c>
    </row>
    <row r="204" spans="4:4">
      <c r="D204" s="509" t="s">
        <v>4</v>
      </c>
    </row>
    <row r="205" spans="4:4">
      <c r="D205" s="509" t="s">
        <v>4</v>
      </c>
    </row>
    <row r="206" spans="4:4">
      <c r="D206" s="509" t="s">
        <v>4</v>
      </c>
    </row>
    <row r="207" spans="4:4">
      <c r="D207" s="509" t="s">
        <v>4</v>
      </c>
    </row>
    <row r="208" spans="4:4">
      <c r="D208" s="509" t="s">
        <v>4</v>
      </c>
    </row>
    <row r="209" spans="4:4">
      <c r="D209" s="509" t="s">
        <v>4</v>
      </c>
    </row>
    <row r="210" spans="4:4">
      <c r="D210" s="509" t="s">
        <v>4</v>
      </c>
    </row>
    <row r="211" spans="4:4">
      <c r="D211" s="509" t="s">
        <v>4</v>
      </c>
    </row>
    <row r="212" spans="4:4">
      <c r="D212" s="509" t="s">
        <v>4</v>
      </c>
    </row>
    <row r="213" spans="4:4">
      <c r="D213" s="509" t="s">
        <v>4</v>
      </c>
    </row>
    <row r="214" spans="4:4">
      <c r="D214" s="509" t="s">
        <v>4</v>
      </c>
    </row>
    <row r="215" spans="4:4">
      <c r="D215" s="509" t="s">
        <v>4</v>
      </c>
    </row>
    <row r="216" spans="4:4">
      <c r="D216" s="509" t="s">
        <v>4</v>
      </c>
    </row>
    <row r="217" spans="4:4">
      <c r="D217" s="509" t="s">
        <v>4</v>
      </c>
    </row>
    <row r="218" spans="4:4">
      <c r="D218" s="509" t="s">
        <v>4</v>
      </c>
    </row>
    <row r="219" spans="4:4">
      <c r="D219" s="509" t="s">
        <v>4</v>
      </c>
    </row>
    <row r="220" spans="4:4">
      <c r="D220" s="509" t="s">
        <v>4</v>
      </c>
    </row>
    <row r="221" spans="4:4">
      <c r="D221" s="509" t="s">
        <v>4</v>
      </c>
    </row>
    <row r="222" spans="4:4">
      <c r="D222" s="509" t="s">
        <v>4</v>
      </c>
    </row>
    <row r="223" spans="4:4">
      <c r="D223" s="509" t="s">
        <v>4</v>
      </c>
    </row>
    <row r="224" spans="4:4">
      <c r="D224" s="509" t="s">
        <v>4</v>
      </c>
    </row>
    <row r="225" spans="4:4">
      <c r="D225" s="509" t="s">
        <v>4</v>
      </c>
    </row>
    <row r="226" spans="4:4">
      <c r="D226" s="509" t="s">
        <v>4</v>
      </c>
    </row>
    <row r="227" spans="4:4">
      <c r="D227" s="509" t="s">
        <v>4</v>
      </c>
    </row>
    <row r="228" spans="4:4">
      <c r="D228" s="509" t="s">
        <v>4</v>
      </c>
    </row>
    <row r="229" spans="4:4">
      <c r="D229" s="509" t="s">
        <v>4</v>
      </c>
    </row>
    <row r="230" spans="4:4">
      <c r="D230" s="509" t="s">
        <v>4</v>
      </c>
    </row>
    <row r="231" spans="4:4">
      <c r="D231" s="509" t="s">
        <v>4</v>
      </c>
    </row>
    <row r="232" spans="4:4">
      <c r="D232" s="509" t="s">
        <v>4</v>
      </c>
    </row>
    <row r="233" spans="4:4">
      <c r="D233" s="509" t="s">
        <v>4</v>
      </c>
    </row>
    <row r="234" spans="4:4">
      <c r="D234" s="509" t="s">
        <v>4</v>
      </c>
    </row>
    <row r="235" spans="4:4">
      <c r="D235" s="509" t="s">
        <v>4</v>
      </c>
    </row>
    <row r="236" spans="4:4">
      <c r="D236" s="509" t="s">
        <v>4</v>
      </c>
    </row>
    <row r="237" spans="4:4">
      <c r="D237" s="509" t="s">
        <v>4</v>
      </c>
    </row>
    <row r="238" spans="4:4">
      <c r="D238" s="509" t="s">
        <v>4</v>
      </c>
    </row>
    <row r="239" spans="4:4">
      <c r="D239" s="509" t="s">
        <v>4</v>
      </c>
    </row>
    <row r="240" spans="4:4">
      <c r="D240" s="509" t="s">
        <v>4</v>
      </c>
    </row>
    <row r="241" spans="4:4">
      <c r="D241" s="509" t="s">
        <v>4</v>
      </c>
    </row>
    <row r="242" spans="4:4">
      <c r="D242" s="509" t="s">
        <v>4</v>
      </c>
    </row>
    <row r="243" spans="4:4">
      <c r="D243" s="509" t="s">
        <v>4</v>
      </c>
    </row>
    <row r="244" spans="4:4">
      <c r="D244" s="509" t="s">
        <v>4</v>
      </c>
    </row>
    <row r="245" spans="4:4">
      <c r="D245" s="509" t="s">
        <v>4</v>
      </c>
    </row>
    <row r="246" spans="4:4">
      <c r="D246" s="509" t="s">
        <v>4</v>
      </c>
    </row>
    <row r="247" spans="4:4">
      <c r="D247" s="509" t="s">
        <v>4</v>
      </c>
    </row>
    <row r="248" spans="4:4">
      <c r="D248" s="509" t="s">
        <v>4</v>
      </c>
    </row>
    <row r="249" spans="4:4">
      <c r="D249" s="509" t="s">
        <v>4</v>
      </c>
    </row>
    <row r="250" spans="4:4">
      <c r="D250" s="509" t="s">
        <v>4</v>
      </c>
    </row>
    <row r="251" spans="4:4">
      <c r="D251" s="509" t="s">
        <v>4</v>
      </c>
    </row>
    <row r="252" spans="4:4">
      <c r="D252" s="509" t="s">
        <v>4</v>
      </c>
    </row>
    <row r="253" spans="4:4">
      <c r="D253" s="509" t="s">
        <v>4</v>
      </c>
    </row>
    <row r="254" spans="4:4">
      <c r="D254" s="509" t="s">
        <v>4</v>
      </c>
    </row>
    <row r="255" spans="4:4">
      <c r="D255" s="509" t="s">
        <v>4</v>
      </c>
    </row>
    <row r="256" spans="4:4">
      <c r="D256" s="509" t="s">
        <v>4</v>
      </c>
    </row>
    <row r="257" spans="4:4">
      <c r="D257" s="509" t="s">
        <v>4</v>
      </c>
    </row>
    <row r="258" spans="4:4">
      <c r="D258" s="509" t="s">
        <v>4</v>
      </c>
    </row>
    <row r="259" spans="4:4">
      <c r="D259" s="509" t="s">
        <v>4</v>
      </c>
    </row>
    <row r="260" spans="4:4">
      <c r="D260" s="509" t="s">
        <v>4</v>
      </c>
    </row>
    <row r="261" spans="4:4">
      <c r="D261" s="509" t="s">
        <v>4</v>
      </c>
    </row>
    <row r="262" spans="4:4">
      <c r="D262" s="509" t="s">
        <v>4</v>
      </c>
    </row>
    <row r="263" spans="4:4">
      <c r="D263" s="509" t="s">
        <v>4</v>
      </c>
    </row>
    <row r="264" spans="4:4">
      <c r="D264" s="509" t="s">
        <v>4</v>
      </c>
    </row>
    <row r="265" spans="4:4">
      <c r="D265" s="509" t="s">
        <v>4</v>
      </c>
    </row>
    <row r="266" spans="4:4">
      <c r="D266" s="509" t="s">
        <v>4</v>
      </c>
    </row>
    <row r="267" spans="4:4">
      <c r="D267" s="509" t="s">
        <v>4</v>
      </c>
    </row>
    <row r="268" spans="4:4">
      <c r="D268" s="509" t="s">
        <v>4</v>
      </c>
    </row>
    <row r="269" spans="4:4">
      <c r="D269" s="509" t="s">
        <v>4</v>
      </c>
    </row>
    <row r="270" spans="4:4">
      <c r="D270" s="509" t="s">
        <v>4</v>
      </c>
    </row>
    <row r="271" spans="4:4">
      <c r="D271" s="509" t="s">
        <v>4</v>
      </c>
    </row>
    <row r="272" spans="4:4">
      <c r="D272" s="509" t="s">
        <v>4</v>
      </c>
    </row>
    <row r="273" spans="4:4">
      <c r="D273" s="509" t="s">
        <v>4</v>
      </c>
    </row>
    <row r="274" spans="4:4">
      <c r="D274" s="509" t="s">
        <v>4</v>
      </c>
    </row>
    <row r="275" spans="4:4">
      <c r="D275" s="509" t="s">
        <v>4</v>
      </c>
    </row>
    <row r="276" spans="4:4">
      <c r="D276" s="509" t="s">
        <v>4</v>
      </c>
    </row>
    <row r="277" spans="4:4">
      <c r="D277" s="509" t="s">
        <v>4</v>
      </c>
    </row>
    <row r="278" spans="4:4">
      <c r="D278" s="509" t="s">
        <v>4</v>
      </c>
    </row>
    <row r="279" spans="4:4">
      <c r="D279" s="509" t="s">
        <v>4</v>
      </c>
    </row>
    <row r="280" spans="4:4">
      <c r="D280" s="509" t="s">
        <v>4</v>
      </c>
    </row>
    <row r="281" spans="4:4">
      <c r="D281" s="509" t="s">
        <v>4</v>
      </c>
    </row>
    <row r="282" spans="4:4">
      <c r="D282" s="509" t="s">
        <v>4</v>
      </c>
    </row>
    <row r="283" spans="4:4">
      <c r="D283" s="509" t="s">
        <v>4</v>
      </c>
    </row>
    <row r="284" spans="4:4">
      <c r="D284" s="509" t="s">
        <v>4</v>
      </c>
    </row>
    <row r="285" spans="4:4">
      <c r="D285" s="509" t="s">
        <v>4</v>
      </c>
    </row>
    <row r="286" spans="4:4">
      <c r="D286" s="509" t="s">
        <v>4</v>
      </c>
    </row>
    <row r="287" spans="4:4">
      <c r="D287" s="509" t="s">
        <v>4</v>
      </c>
    </row>
    <row r="288" spans="4:4">
      <c r="D288" s="509" t="s">
        <v>4</v>
      </c>
    </row>
    <row r="289" spans="4:4">
      <c r="D289" s="509" t="s">
        <v>4</v>
      </c>
    </row>
    <row r="290" spans="4:4">
      <c r="D290" s="509" t="s">
        <v>4</v>
      </c>
    </row>
    <row r="291" spans="4:4">
      <c r="D291" s="509" t="s">
        <v>4</v>
      </c>
    </row>
    <row r="292" spans="4:4">
      <c r="D292" s="509" t="s">
        <v>4</v>
      </c>
    </row>
    <row r="293" spans="4:4">
      <c r="D293" s="509" t="s">
        <v>4</v>
      </c>
    </row>
    <row r="294" spans="4:4">
      <c r="D294" s="509" t="s">
        <v>4</v>
      </c>
    </row>
    <row r="295" spans="4:4">
      <c r="D295" s="509" t="s">
        <v>4</v>
      </c>
    </row>
    <row r="296" spans="4:4">
      <c r="D296" s="509" t="s">
        <v>4</v>
      </c>
    </row>
    <row r="297" spans="4:4">
      <c r="D297" s="509" t="s">
        <v>4</v>
      </c>
    </row>
    <row r="298" spans="4:4">
      <c r="D298" s="509" t="s">
        <v>4</v>
      </c>
    </row>
    <row r="299" spans="4:4">
      <c r="D299" s="509" t="s">
        <v>4</v>
      </c>
    </row>
    <row r="300" spans="4:4">
      <c r="D300" s="509" t="s">
        <v>4</v>
      </c>
    </row>
    <row r="301" spans="4:4">
      <c r="D301" s="509" t="s">
        <v>4</v>
      </c>
    </row>
    <row r="302" spans="4:4">
      <c r="D302" s="509" t="s">
        <v>4</v>
      </c>
    </row>
    <row r="303" spans="4:4">
      <c r="D303" s="509" t="s">
        <v>4</v>
      </c>
    </row>
    <row r="304" spans="4:4">
      <c r="D304" s="509" t="s">
        <v>4</v>
      </c>
    </row>
    <row r="305" spans="4:4">
      <c r="D305" s="509" t="s">
        <v>4</v>
      </c>
    </row>
    <row r="306" spans="4:4">
      <c r="D306" s="509" t="s">
        <v>4</v>
      </c>
    </row>
    <row r="307" spans="4:4">
      <c r="D307" s="509" t="s">
        <v>4</v>
      </c>
    </row>
    <row r="308" spans="4:4">
      <c r="D308" s="509" t="s">
        <v>4</v>
      </c>
    </row>
    <row r="309" spans="4:4">
      <c r="D309" s="509" t="s">
        <v>4</v>
      </c>
    </row>
    <row r="310" spans="4:4">
      <c r="D310" s="509" t="s">
        <v>4</v>
      </c>
    </row>
    <row r="311" spans="4:4">
      <c r="D311" s="509" t="s">
        <v>4</v>
      </c>
    </row>
    <row r="312" spans="4:4">
      <c r="D312" s="509" t="s">
        <v>4</v>
      </c>
    </row>
    <row r="313" spans="4:4">
      <c r="D313" s="509" t="s">
        <v>4</v>
      </c>
    </row>
    <row r="314" spans="4:4">
      <c r="D314" s="509" t="s">
        <v>4</v>
      </c>
    </row>
    <row r="315" spans="4:4">
      <c r="D315" s="509" t="s">
        <v>4</v>
      </c>
    </row>
    <row r="316" spans="4:4">
      <c r="D316" s="509" t="s">
        <v>4</v>
      </c>
    </row>
    <row r="317" spans="4:4">
      <c r="D317" s="509" t="s">
        <v>4</v>
      </c>
    </row>
    <row r="318" spans="4:4">
      <c r="D318" s="509" t="s">
        <v>4</v>
      </c>
    </row>
    <row r="319" spans="4:4">
      <c r="D319" s="509" t="s">
        <v>4</v>
      </c>
    </row>
    <row r="320" spans="4:4">
      <c r="D320" s="509" t="s">
        <v>4</v>
      </c>
    </row>
    <row r="321" spans="4:4">
      <c r="D321" s="509" t="s">
        <v>4</v>
      </c>
    </row>
    <row r="322" spans="4:4">
      <c r="D322" s="509" t="s">
        <v>4</v>
      </c>
    </row>
    <row r="323" spans="4:4">
      <c r="D323" s="509" t="s">
        <v>4</v>
      </c>
    </row>
    <row r="324" spans="4:4">
      <c r="D324" s="509" t="s">
        <v>4</v>
      </c>
    </row>
    <row r="325" spans="4:4">
      <c r="D325" s="509" t="s">
        <v>4</v>
      </c>
    </row>
    <row r="326" spans="4:4">
      <c r="D326" s="509" t="s">
        <v>4</v>
      </c>
    </row>
    <row r="327" spans="4:4">
      <c r="D327" s="509" t="s">
        <v>4</v>
      </c>
    </row>
    <row r="328" spans="4:4">
      <c r="D328" s="509" t="s">
        <v>4</v>
      </c>
    </row>
    <row r="329" spans="4:4">
      <c r="D329" s="509" t="s">
        <v>4</v>
      </c>
    </row>
    <row r="330" spans="4:4">
      <c r="D330" s="509" t="s">
        <v>4</v>
      </c>
    </row>
    <row r="331" spans="4:4">
      <c r="D331" s="509" t="s">
        <v>4</v>
      </c>
    </row>
    <row r="332" spans="4:4">
      <c r="D332" s="509" t="s">
        <v>4</v>
      </c>
    </row>
    <row r="333" spans="4:4">
      <c r="D333" s="509" t="s">
        <v>4</v>
      </c>
    </row>
    <row r="334" spans="4:4">
      <c r="D334" s="509" t="s">
        <v>4</v>
      </c>
    </row>
    <row r="335" spans="4:4">
      <c r="D335" s="509" t="s">
        <v>4</v>
      </c>
    </row>
    <row r="336" spans="4:4">
      <c r="D336" s="509" t="s">
        <v>4</v>
      </c>
    </row>
    <row r="337" spans="4:4">
      <c r="D337" s="509" t="s">
        <v>4</v>
      </c>
    </row>
    <row r="338" spans="4:4">
      <c r="D338" s="509" t="s">
        <v>4</v>
      </c>
    </row>
    <row r="339" spans="4:4">
      <c r="D339" s="509" t="s">
        <v>4</v>
      </c>
    </row>
    <row r="340" spans="4:4">
      <c r="D340" s="509" t="s">
        <v>4</v>
      </c>
    </row>
    <row r="341" spans="4:4">
      <c r="D341" s="509" t="s">
        <v>4</v>
      </c>
    </row>
    <row r="342" spans="4:4">
      <c r="D342" s="509" t="s">
        <v>4</v>
      </c>
    </row>
    <row r="343" spans="4:4">
      <c r="D343" s="509" t="s">
        <v>4</v>
      </c>
    </row>
    <row r="344" spans="4:4">
      <c r="D344" s="509" t="s">
        <v>4</v>
      </c>
    </row>
    <row r="345" spans="4:4">
      <c r="D345" s="509" t="s">
        <v>4</v>
      </c>
    </row>
    <row r="346" spans="4:4">
      <c r="D346" s="509" t="s">
        <v>4</v>
      </c>
    </row>
    <row r="347" spans="4:4">
      <c r="D347" s="509" t="s">
        <v>4</v>
      </c>
    </row>
    <row r="348" spans="4:4">
      <c r="D348" s="509" t="s">
        <v>4</v>
      </c>
    </row>
    <row r="349" spans="4:4">
      <c r="D349" s="509" t="s">
        <v>4</v>
      </c>
    </row>
    <row r="350" spans="4:4">
      <c r="D350" s="509" t="s">
        <v>4</v>
      </c>
    </row>
    <row r="351" spans="4:4">
      <c r="D351" s="509" t="s">
        <v>4</v>
      </c>
    </row>
    <row r="352" spans="4:4">
      <c r="D352" s="509" t="s">
        <v>4</v>
      </c>
    </row>
    <row r="353" spans="4:4">
      <c r="D353" s="509" t="s">
        <v>4</v>
      </c>
    </row>
    <row r="354" spans="4:4">
      <c r="D354" s="509" t="s">
        <v>4</v>
      </c>
    </row>
    <row r="355" spans="4:4">
      <c r="D355" s="509" t="s">
        <v>4</v>
      </c>
    </row>
    <row r="356" spans="4:4">
      <c r="D356" s="509" t="s">
        <v>4</v>
      </c>
    </row>
    <row r="357" spans="4:4">
      <c r="D357" s="509" t="s">
        <v>4</v>
      </c>
    </row>
    <row r="358" spans="4:4">
      <c r="D358" s="509" t="s">
        <v>4</v>
      </c>
    </row>
    <row r="359" spans="4:4">
      <c r="D359" s="509" t="s">
        <v>4</v>
      </c>
    </row>
    <row r="360" spans="4:4">
      <c r="D360" s="509" t="s">
        <v>4</v>
      </c>
    </row>
    <row r="361" spans="4:4">
      <c r="D361" s="509" t="s">
        <v>4</v>
      </c>
    </row>
    <row r="362" spans="4:4">
      <c r="D362" s="509" t="s">
        <v>4</v>
      </c>
    </row>
    <row r="363" spans="4:4">
      <c r="D363" s="509" t="s">
        <v>4</v>
      </c>
    </row>
    <row r="364" spans="4:4">
      <c r="D364" s="509" t="s">
        <v>4</v>
      </c>
    </row>
    <row r="365" spans="4:4">
      <c r="D365" s="509" t="s">
        <v>4</v>
      </c>
    </row>
    <row r="366" spans="4:4">
      <c r="D366" s="509" t="s">
        <v>4</v>
      </c>
    </row>
    <row r="367" spans="4:4">
      <c r="D367" s="509" t="s">
        <v>4</v>
      </c>
    </row>
    <row r="368" spans="4:4">
      <c r="D368" s="509" t="s">
        <v>4</v>
      </c>
    </row>
    <row r="369" spans="4:4">
      <c r="D369" s="509" t="s">
        <v>4</v>
      </c>
    </row>
    <row r="370" spans="4:4">
      <c r="D370" s="509" t="s">
        <v>4</v>
      </c>
    </row>
    <row r="371" spans="4:4">
      <c r="D371" s="509" t="s">
        <v>4</v>
      </c>
    </row>
    <row r="372" spans="4:4">
      <c r="D372" s="509" t="s">
        <v>4</v>
      </c>
    </row>
    <row r="373" spans="4:4">
      <c r="D373" s="509" t="s">
        <v>4</v>
      </c>
    </row>
    <row r="374" spans="4:4">
      <c r="D374" s="509" t="s">
        <v>4</v>
      </c>
    </row>
    <row r="375" spans="4:4">
      <c r="D375" s="509" t="s">
        <v>4</v>
      </c>
    </row>
    <row r="376" spans="4:4">
      <c r="D376" s="509" t="s">
        <v>4</v>
      </c>
    </row>
    <row r="377" spans="4:4">
      <c r="D377" s="509" t="s">
        <v>4</v>
      </c>
    </row>
    <row r="378" spans="4:4">
      <c r="D378" s="509" t="s">
        <v>4</v>
      </c>
    </row>
    <row r="379" spans="4:4">
      <c r="D379" s="509" t="s">
        <v>4</v>
      </c>
    </row>
    <row r="380" spans="4:4">
      <c r="D380" s="509" t="s">
        <v>4</v>
      </c>
    </row>
    <row r="381" spans="4:4">
      <c r="D381" s="509" t="s">
        <v>4</v>
      </c>
    </row>
    <row r="382" spans="4:4">
      <c r="D382" s="509" t="s">
        <v>4</v>
      </c>
    </row>
    <row r="383" spans="4:4">
      <c r="D383" s="509" t="s">
        <v>4</v>
      </c>
    </row>
    <row r="384" spans="4:4">
      <c r="D384" s="509" t="s">
        <v>4</v>
      </c>
    </row>
    <row r="385" spans="4:4">
      <c r="D385" s="509" t="s">
        <v>4</v>
      </c>
    </row>
    <row r="386" spans="4:4">
      <c r="D386" s="509" t="s">
        <v>4</v>
      </c>
    </row>
    <row r="387" spans="4:4">
      <c r="D387" s="509" t="s">
        <v>4</v>
      </c>
    </row>
    <row r="388" spans="4:4">
      <c r="D388" s="509" t="s">
        <v>4</v>
      </c>
    </row>
    <row r="389" spans="4:4">
      <c r="D389" s="509" t="s">
        <v>4</v>
      </c>
    </row>
    <row r="390" spans="4:4">
      <c r="D390" s="509" t="s">
        <v>4</v>
      </c>
    </row>
    <row r="391" spans="4:4">
      <c r="D391" s="509" t="s">
        <v>4</v>
      </c>
    </row>
    <row r="392" spans="4:4">
      <c r="D392" s="509" t="s">
        <v>4</v>
      </c>
    </row>
    <row r="393" spans="4:4">
      <c r="D393" s="509" t="s">
        <v>4</v>
      </c>
    </row>
    <row r="394" spans="4:4">
      <c r="D394" s="509" t="s">
        <v>4</v>
      </c>
    </row>
    <row r="395" spans="4:4">
      <c r="D395" s="509" t="s">
        <v>4</v>
      </c>
    </row>
    <row r="396" spans="4:4">
      <c r="D396" s="509" t="s">
        <v>4</v>
      </c>
    </row>
    <row r="397" spans="4:4">
      <c r="D397" s="509" t="s">
        <v>4</v>
      </c>
    </row>
    <row r="398" spans="4:4">
      <c r="D398" s="509" t="s">
        <v>4</v>
      </c>
    </row>
    <row r="399" spans="4:4">
      <c r="D399" s="509" t="s">
        <v>4</v>
      </c>
    </row>
    <row r="400" spans="4:4">
      <c r="D400" s="509" t="s">
        <v>4</v>
      </c>
    </row>
    <row r="401" spans="4:4">
      <c r="D401" s="509" t="s">
        <v>4</v>
      </c>
    </row>
    <row r="402" spans="4:4">
      <c r="D402" s="509" t="s">
        <v>4</v>
      </c>
    </row>
    <row r="403" spans="4:4">
      <c r="D403" s="509" t="s">
        <v>4</v>
      </c>
    </row>
    <row r="404" spans="4:4">
      <c r="D404" s="509" t="s">
        <v>4</v>
      </c>
    </row>
    <row r="405" spans="4:4">
      <c r="D405" s="509" t="s">
        <v>4</v>
      </c>
    </row>
    <row r="406" spans="4:4">
      <c r="D406" s="509" t="s">
        <v>4</v>
      </c>
    </row>
    <row r="407" spans="4:4">
      <c r="D407" s="509" t="s">
        <v>4</v>
      </c>
    </row>
    <row r="408" spans="4:4">
      <c r="D408" s="509" t="s">
        <v>4</v>
      </c>
    </row>
    <row r="409" spans="4:4">
      <c r="D409" s="509" t="s">
        <v>4</v>
      </c>
    </row>
    <row r="410" spans="4:4">
      <c r="D410" s="509" t="s">
        <v>4</v>
      </c>
    </row>
    <row r="411" spans="4:4">
      <c r="D411" s="509" t="s">
        <v>4</v>
      </c>
    </row>
    <row r="412" spans="4:4">
      <c r="D412" s="509" t="s">
        <v>4</v>
      </c>
    </row>
    <row r="413" spans="4:4">
      <c r="D413" s="509" t="s">
        <v>4</v>
      </c>
    </row>
    <row r="414" spans="4:4">
      <c r="D414" s="509" t="s">
        <v>4</v>
      </c>
    </row>
    <row r="415" spans="4:4">
      <c r="D415" s="509" t="s">
        <v>4</v>
      </c>
    </row>
    <row r="416" spans="4:4">
      <c r="D416" s="509" t="s">
        <v>4</v>
      </c>
    </row>
    <row r="417" spans="4:4">
      <c r="D417" s="509" t="s">
        <v>4</v>
      </c>
    </row>
    <row r="418" spans="4:4">
      <c r="D418" s="509" t="s">
        <v>4</v>
      </c>
    </row>
    <row r="419" spans="4:4">
      <c r="D419" s="509" t="s">
        <v>4</v>
      </c>
    </row>
    <row r="420" spans="4:4">
      <c r="D420" s="509" t="s">
        <v>4</v>
      </c>
    </row>
    <row r="421" spans="4:4">
      <c r="D421" s="509" t="s">
        <v>4</v>
      </c>
    </row>
    <row r="422" spans="4:4">
      <c r="D422" s="509" t="s">
        <v>4</v>
      </c>
    </row>
    <row r="423" spans="4:4">
      <c r="D423" s="509" t="s">
        <v>4</v>
      </c>
    </row>
    <row r="424" spans="4:4">
      <c r="D424" s="509" t="s">
        <v>4</v>
      </c>
    </row>
    <row r="425" spans="4:4">
      <c r="D425" s="509" t="s">
        <v>4</v>
      </c>
    </row>
    <row r="426" spans="4:4">
      <c r="D426" s="509" t="s">
        <v>4</v>
      </c>
    </row>
    <row r="427" spans="4:4">
      <c r="D427" s="509" t="s">
        <v>4</v>
      </c>
    </row>
    <row r="428" spans="4:4">
      <c r="D428" s="509" t="s">
        <v>4</v>
      </c>
    </row>
    <row r="429" spans="4:4">
      <c r="D429" s="509" t="s">
        <v>4</v>
      </c>
    </row>
    <row r="430" spans="4:4">
      <c r="D430" s="509" t="s">
        <v>4</v>
      </c>
    </row>
    <row r="431" spans="4:4">
      <c r="D431" s="509" t="s">
        <v>4</v>
      </c>
    </row>
    <row r="432" spans="4:4">
      <c r="D432" s="509" t="s">
        <v>4</v>
      </c>
    </row>
    <row r="433" spans="4:4">
      <c r="D433" s="509" t="s">
        <v>4</v>
      </c>
    </row>
    <row r="434" spans="4:4">
      <c r="D434" s="509" t="s">
        <v>4</v>
      </c>
    </row>
    <row r="435" spans="4:4">
      <c r="D435" s="509" t="s">
        <v>4</v>
      </c>
    </row>
    <row r="436" spans="4:4">
      <c r="D436" s="509" t="s">
        <v>4</v>
      </c>
    </row>
    <row r="437" spans="4:4">
      <c r="D437" s="509" t="s">
        <v>4</v>
      </c>
    </row>
    <row r="438" spans="4:4">
      <c r="D438" s="509" t="s">
        <v>4</v>
      </c>
    </row>
    <row r="439" spans="4:4">
      <c r="D439" s="509" t="s">
        <v>4</v>
      </c>
    </row>
    <row r="440" spans="4:4">
      <c r="D440" s="509" t="s">
        <v>4</v>
      </c>
    </row>
    <row r="441" spans="4:4">
      <c r="D441" s="509" t="s">
        <v>4</v>
      </c>
    </row>
    <row r="442" spans="4:4">
      <c r="D442" s="509" t="s">
        <v>4</v>
      </c>
    </row>
    <row r="443" spans="4:4">
      <c r="D443" s="509" t="s">
        <v>4</v>
      </c>
    </row>
    <row r="444" spans="4:4">
      <c r="D444" s="509" t="s">
        <v>4</v>
      </c>
    </row>
    <row r="445" spans="4:4">
      <c r="D445" s="509" t="s">
        <v>4</v>
      </c>
    </row>
    <row r="446" spans="4:4">
      <c r="D446" s="509" t="s">
        <v>4</v>
      </c>
    </row>
    <row r="447" spans="4:4">
      <c r="D447" s="509" t="s">
        <v>4</v>
      </c>
    </row>
    <row r="448" spans="4:4">
      <c r="D448" s="509" t="s">
        <v>4</v>
      </c>
    </row>
    <row r="449" spans="4:4">
      <c r="D449" s="509" t="s">
        <v>4</v>
      </c>
    </row>
    <row r="450" spans="4:4">
      <c r="D450" s="509" t="s">
        <v>4</v>
      </c>
    </row>
    <row r="451" spans="4:4">
      <c r="D451" s="509" t="s">
        <v>4</v>
      </c>
    </row>
    <row r="452" spans="4:4">
      <c r="D452" s="509" t="s">
        <v>4</v>
      </c>
    </row>
    <row r="453" spans="4:4">
      <c r="D453" s="509" t="s">
        <v>4</v>
      </c>
    </row>
    <row r="454" spans="4:4">
      <c r="D454" s="509" t="s">
        <v>4</v>
      </c>
    </row>
    <row r="455" spans="4:4">
      <c r="D455" s="509" t="s">
        <v>4</v>
      </c>
    </row>
    <row r="456" spans="4:4">
      <c r="D456" s="509" t="s">
        <v>4</v>
      </c>
    </row>
    <row r="457" spans="4:4">
      <c r="D457" s="509" t="s">
        <v>4</v>
      </c>
    </row>
    <row r="458" spans="4:4">
      <c r="D458" s="509" t="s">
        <v>4</v>
      </c>
    </row>
    <row r="459" spans="4:4">
      <c r="D459" s="509" t="s">
        <v>4</v>
      </c>
    </row>
    <row r="460" spans="4:4">
      <c r="D460" s="509" t="s">
        <v>4</v>
      </c>
    </row>
    <row r="461" spans="4:4">
      <c r="D461" s="509" t="s">
        <v>4</v>
      </c>
    </row>
    <row r="462" spans="4:4">
      <c r="D462" s="509" t="s">
        <v>4</v>
      </c>
    </row>
    <row r="463" spans="4:4">
      <c r="D463" s="509" t="s">
        <v>4</v>
      </c>
    </row>
    <row r="464" spans="4:4">
      <c r="D464" s="509" t="s">
        <v>4</v>
      </c>
    </row>
    <row r="465" spans="4:4">
      <c r="D465" s="509" t="s">
        <v>4</v>
      </c>
    </row>
    <row r="466" spans="4:4">
      <c r="D466" s="509" t="s">
        <v>4</v>
      </c>
    </row>
    <row r="467" spans="4:4">
      <c r="D467" s="509" t="s">
        <v>4</v>
      </c>
    </row>
    <row r="468" spans="4:4">
      <c r="D468" s="509" t="s">
        <v>4</v>
      </c>
    </row>
    <row r="469" spans="4:4">
      <c r="D469" s="509" t="s">
        <v>4</v>
      </c>
    </row>
    <row r="470" spans="4:4">
      <c r="D470" s="509" t="s">
        <v>4</v>
      </c>
    </row>
    <row r="471" spans="4:4">
      <c r="D471" s="509" t="s">
        <v>4</v>
      </c>
    </row>
    <row r="472" spans="4:4">
      <c r="D472" s="509" t="s">
        <v>4</v>
      </c>
    </row>
    <row r="473" spans="4:4">
      <c r="D473" s="509" t="s">
        <v>4</v>
      </c>
    </row>
    <row r="474" spans="4:4">
      <c r="D474" s="509" t="s">
        <v>4</v>
      </c>
    </row>
    <row r="475" spans="4:4">
      <c r="D475" s="509" t="s">
        <v>4</v>
      </c>
    </row>
    <row r="476" spans="4:4">
      <c r="D476" s="509" t="s">
        <v>4</v>
      </c>
    </row>
    <row r="477" spans="4:4">
      <c r="D477" s="509" t="s">
        <v>4</v>
      </c>
    </row>
    <row r="478" spans="4:4">
      <c r="D478" s="509" t="s">
        <v>4</v>
      </c>
    </row>
    <row r="479" spans="4:4">
      <c r="D479" s="509" t="s">
        <v>4</v>
      </c>
    </row>
    <row r="480" spans="4:4">
      <c r="D480" s="509" t="s">
        <v>4</v>
      </c>
    </row>
    <row r="481" spans="4:4">
      <c r="D481" s="509" t="s">
        <v>4</v>
      </c>
    </row>
    <row r="482" spans="4:4">
      <c r="D482" s="509" t="s">
        <v>4</v>
      </c>
    </row>
    <row r="483" spans="4:4">
      <c r="D483" s="509" t="s">
        <v>4</v>
      </c>
    </row>
    <row r="484" spans="4:4">
      <c r="D484" s="509" t="s">
        <v>4</v>
      </c>
    </row>
    <row r="485" spans="4:4">
      <c r="D485" s="509" t="s">
        <v>4</v>
      </c>
    </row>
    <row r="486" spans="4:4">
      <c r="D486" s="509" t="s">
        <v>4</v>
      </c>
    </row>
    <row r="487" spans="4:4">
      <c r="D487" s="509" t="s">
        <v>4</v>
      </c>
    </row>
    <row r="488" spans="4:4">
      <c r="D488" s="509" t="s">
        <v>4</v>
      </c>
    </row>
    <row r="489" spans="4:4">
      <c r="D489" s="509" t="s">
        <v>4</v>
      </c>
    </row>
    <row r="490" spans="4:4">
      <c r="D490" s="509" t="s">
        <v>4</v>
      </c>
    </row>
    <row r="491" spans="4:4">
      <c r="D491" s="509" t="s">
        <v>4</v>
      </c>
    </row>
    <row r="492" spans="4:4">
      <c r="D492" s="509" t="s">
        <v>4</v>
      </c>
    </row>
    <row r="493" spans="4:4">
      <c r="D493" s="509" t="s">
        <v>4</v>
      </c>
    </row>
    <row r="494" spans="4:4">
      <c r="D494" s="509" t="s">
        <v>4</v>
      </c>
    </row>
    <row r="495" spans="4:4">
      <c r="D495" s="509" t="s">
        <v>4</v>
      </c>
    </row>
    <row r="496" spans="4:4">
      <c r="D496" s="509" t="s">
        <v>4</v>
      </c>
    </row>
    <row r="497" spans="4:4">
      <c r="D497" s="509" t="s">
        <v>4</v>
      </c>
    </row>
    <row r="498" spans="4:4">
      <c r="D498" s="509" t="s">
        <v>4</v>
      </c>
    </row>
    <row r="499" spans="4:4">
      <c r="D499" s="509" t="s">
        <v>4</v>
      </c>
    </row>
    <row r="500" spans="4:4">
      <c r="D500" s="509" t="s">
        <v>4</v>
      </c>
    </row>
    <row r="501" spans="4:4">
      <c r="D501" s="509" t="s">
        <v>4</v>
      </c>
    </row>
    <row r="502" spans="4:4">
      <c r="D502" s="509" t="s">
        <v>4</v>
      </c>
    </row>
    <row r="503" spans="4:4">
      <c r="D503" s="509" t="s">
        <v>4</v>
      </c>
    </row>
    <row r="504" spans="4:4">
      <c r="D504" s="509" t="s">
        <v>4</v>
      </c>
    </row>
    <row r="505" spans="4:4">
      <c r="D505" s="509" t="s">
        <v>4</v>
      </c>
    </row>
    <row r="506" spans="4:4">
      <c r="D506" s="509" t="s">
        <v>4</v>
      </c>
    </row>
    <row r="507" spans="4:4">
      <c r="D507" s="509" t="s">
        <v>4</v>
      </c>
    </row>
    <row r="508" spans="4:4">
      <c r="D508" s="509" t="s">
        <v>4</v>
      </c>
    </row>
    <row r="509" spans="4:4">
      <c r="D509" s="509" t="s">
        <v>4</v>
      </c>
    </row>
    <row r="510" spans="4:4">
      <c r="D510" s="509" t="s">
        <v>4</v>
      </c>
    </row>
    <row r="511" spans="4:4">
      <c r="D511" s="509" t="s">
        <v>4</v>
      </c>
    </row>
    <row r="512" spans="4:4">
      <c r="D512" s="509" t="s">
        <v>4</v>
      </c>
    </row>
    <row r="513" spans="4:4">
      <c r="D513" s="509" t="s">
        <v>4</v>
      </c>
    </row>
    <row r="514" spans="4:4">
      <c r="D514" s="509" t="s">
        <v>4</v>
      </c>
    </row>
    <row r="515" spans="4:4">
      <c r="D515" s="509" t="s">
        <v>4</v>
      </c>
    </row>
    <row r="516" spans="4:4">
      <c r="D516" s="509" t="s">
        <v>4</v>
      </c>
    </row>
    <row r="517" spans="4:4">
      <c r="D517" s="509" t="s">
        <v>4</v>
      </c>
    </row>
    <row r="518" spans="4:4">
      <c r="D518" s="509" t="s">
        <v>4</v>
      </c>
    </row>
    <row r="519" spans="4:4">
      <c r="D519" s="509" t="s">
        <v>4</v>
      </c>
    </row>
    <row r="520" spans="4:4">
      <c r="D520" s="509" t="s">
        <v>4</v>
      </c>
    </row>
    <row r="521" spans="4:4">
      <c r="D521" s="509" t="s">
        <v>4</v>
      </c>
    </row>
    <row r="522" spans="4:4">
      <c r="D522" s="509" t="s">
        <v>4</v>
      </c>
    </row>
    <row r="523" spans="4:4">
      <c r="D523" s="509" t="s">
        <v>4</v>
      </c>
    </row>
    <row r="524" spans="4:4">
      <c r="D524" s="509" t="s">
        <v>4</v>
      </c>
    </row>
    <row r="525" spans="4:4">
      <c r="D525" s="509" t="s">
        <v>4</v>
      </c>
    </row>
    <row r="526" spans="4:4">
      <c r="D526" s="509" t="s">
        <v>4</v>
      </c>
    </row>
    <row r="527" spans="4:4">
      <c r="D527" s="509" t="s">
        <v>4</v>
      </c>
    </row>
    <row r="528" spans="4:4">
      <c r="D528" s="509" t="s">
        <v>4</v>
      </c>
    </row>
    <row r="529" spans="4:4">
      <c r="D529" s="509" t="s">
        <v>4</v>
      </c>
    </row>
    <row r="530" spans="4:4">
      <c r="D530" s="509" t="s">
        <v>4</v>
      </c>
    </row>
    <row r="531" spans="4:4">
      <c r="D531" s="509" t="s">
        <v>4</v>
      </c>
    </row>
    <row r="532" spans="4:4">
      <c r="D532" s="509" t="s">
        <v>4</v>
      </c>
    </row>
    <row r="533" spans="4:4">
      <c r="D533" s="509" t="s">
        <v>4</v>
      </c>
    </row>
    <row r="534" spans="4:4">
      <c r="D534" s="509" t="s">
        <v>4</v>
      </c>
    </row>
    <row r="535" spans="4:4">
      <c r="D535" s="509" t="s">
        <v>4</v>
      </c>
    </row>
    <row r="536" spans="4:4">
      <c r="D536" s="509" t="s">
        <v>4</v>
      </c>
    </row>
    <row r="537" spans="4:4">
      <c r="D537" s="509" t="s">
        <v>4</v>
      </c>
    </row>
    <row r="538" spans="4:4">
      <c r="D538" s="509" t="s">
        <v>4</v>
      </c>
    </row>
    <row r="539" spans="4:4">
      <c r="D539" s="509" t="s">
        <v>4</v>
      </c>
    </row>
    <row r="540" spans="4:4">
      <c r="D540" s="509" t="s">
        <v>4</v>
      </c>
    </row>
    <row r="541" spans="4:4">
      <c r="D541" s="509" t="s">
        <v>4</v>
      </c>
    </row>
    <row r="542" spans="4:4">
      <c r="D542" s="509" t="s">
        <v>4</v>
      </c>
    </row>
    <row r="543" spans="4:4">
      <c r="D543" s="509" t="s">
        <v>4</v>
      </c>
    </row>
    <row r="544" spans="4:4">
      <c r="D544" s="509" t="s">
        <v>4</v>
      </c>
    </row>
    <row r="545" spans="4:4">
      <c r="D545" s="509" t="s">
        <v>4</v>
      </c>
    </row>
    <row r="546" spans="4:4">
      <c r="D546" s="509" t="s">
        <v>4</v>
      </c>
    </row>
    <row r="547" spans="4:4">
      <c r="D547" s="509" t="s">
        <v>4</v>
      </c>
    </row>
    <row r="548" spans="4:4">
      <c r="D548" s="509" t="s">
        <v>4</v>
      </c>
    </row>
    <row r="549" spans="4:4">
      <c r="D549" s="509" t="s">
        <v>4</v>
      </c>
    </row>
    <row r="550" spans="4:4">
      <c r="D550" s="509" t="s">
        <v>4</v>
      </c>
    </row>
    <row r="551" spans="4:4">
      <c r="D551" s="509" t="s">
        <v>4</v>
      </c>
    </row>
    <row r="552" spans="4:4">
      <c r="D552" s="509" t="s">
        <v>4</v>
      </c>
    </row>
    <row r="553" spans="4:4">
      <c r="D553" s="509" t="s">
        <v>4</v>
      </c>
    </row>
    <row r="554" spans="4:4">
      <c r="D554" s="509" t="s">
        <v>4</v>
      </c>
    </row>
    <row r="555" spans="4:4">
      <c r="D555" s="509" t="s">
        <v>4</v>
      </c>
    </row>
    <row r="556" spans="4:4">
      <c r="D556" s="509" t="s">
        <v>4</v>
      </c>
    </row>
    <row r="557" spans="4:4">
      <c r="D557" s="509" t="s">
        <v>4</v>
      </c>
    </row>
    <row r="558" spans="4:4">
      <c r="D558" s="509" t="s">
        <v>4</v>
      </c>
    </row>
    <row r="559" spans="4:4">
      <c r="D559" s="509" t="s">
        <v>4</v>
      </c>
    </row>
    <row r="560" spans="4:4">
      <c r="D560" s="509" t="s">
        <v>4</v>
      </c>
    </row>
    <row r="561" spans="4:4">
      <c r="D561" s="509" t="s">
        <v>4</v>
      </c>
    </row>
    <row r="562" spans="4:4">
      <c r="D562" s="509" t="s">
        <v>4</v>
      </c>
    </row>
    <row r="563" spans="4:4">
      <c r="D563" s="509" t="s">
        <v>4</v>
      </c>
    </row>
    <row r="564" spans="4:4">
      <c r="D564" s="509" t="s">
        <v>4</v>
      </c>
    </row>
    <row r="565" spans="4:4">
      <c r="D565" s="509" t="s">
        <v>4</v>
      </c>
    </row>
    <row r="566" spans="4:4">
      <c r="D566" s="509" t="s">
        <v>4</v>
      </c>
    </row>
    <row r="567" spans="4:4">
      <c r="D567" s="509" t="s">
        <v>4</v>
      </c>
    </row>
    <row r="568" spans="4:4">
      <c r="D568" s="509" t="s">
        <v>4</v>
      </c>
    </row>
  </sheetData>
  <mergeCells count="8">
    <mergeCell ref="A13:C13"/>
    <mergeCell ref="B42:C42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M20" sqref="M20"/>
    </sheetView>
  </sheetViews>
  <sheetFormatPr defaultColWidth="12.5703125" defaultRowHeight="15"/>
  <cols>
    <col min="1" max="1" width="4.85546875" style="512" customWidth="1"/>
    <col min="2" max="2" width="1.7109375" style="512" customWidth="1"/>
    <col min="3" max="3" width="55" style="512" customWidth="1"/>
    <col min="4" max="4" width="20.140625" style="512" customWidth="1"/>
    <col min="5" max="8" width="21.42578125" style="512" customWidth="1"/>
    <col min="9" max="256" width="12.5703125" style="512"/>
    <col min="257" max="257" width="4.85546875" style="512" customWidth="1"/>
    <col min="258" max="258" width="1.7109375" style="512" customWidth="1"/>
    <col min="259" max="259" width="55" style="512" customWidth="1"/>
    <col min="260" max="260" width="20.140625" style="512" customWidth="1"/>
    <col min="261" max="264" width="21.42578125" style="512" customWidth="1"/>
    <col min="265" max="512" width="12.5703125" style="512"/>
    <col min="513" max="513" width="4.85546875" style="512" customWidth="1"/>
    <col min="514" max="514" width="1.7109375" style="512" customWidth="1"/>
    <col min="515" max="515" width="55" style="512" customWidth="1"/>
    <col min="516" max="516" width="20.140625" style="512" customWidth="1"/>
    <col min="517" max="520" width="21.42578125" style="512" customWidth="1"/>
    <col min="521" max="768" width="12.5703125" style="512"/>
    <col min="769" max="769" width="4.85546875" style="512" customWidth="1"/>
    <col min="770" max="770" width="1.7109375" style="512" customWidth="1"/>
    <col min="771" max="771" width="55" style="512" customWidth="1"/>
    <col min="772" max="772" width="20.140625" style="512" customWidth="1"/>
    <col min="773" max="776" width="21.42578125" style="512" customWidth="1"/>
    <col min="777" max="1024" width="12.5703125" style="512"/>
    <col min="1025" max="1025" width="4.85546875" style="512" customWidth="1"/>
    <col min="1026" max="1026" width="1.7109375" style="512" customWidth="1"/>
    <col min="1027" max="1027" width="55" style="512" customWidth="1"/>
    <col min="1028" max="1028" width="20.140625" style="512" customWidth="1"/>
    <col min="1029" max="1032" width="21.42578125" style="512" customWidth="1"/>
    <col min="1033" max="1280" width="12.5703125" style="512"/>
    <col min="1281" max="1281" width="4.85546875" style="512" customWidth="1"/>
    <col min="1282" max="1282" width="1.7109375" style="512" customWidth="1"/>
    <col min="1283" max="1283" width="55" style="512" customWidth="1"/>
    <col min="1284" max="1284" width="20.140625" style="512" customWidth="1"/>
    <col min="1285" max="1288" width="21.42578125" style="512" customWidth="1"/>
    <col min="1289" max="1536" width="12.5703125" style="512"/>
    <col min="1537" max="1537" width="4.85546875" style="512" customWidth="1"/>
    <col min="1538" max="1538" width="1.7109375" style="512" customWidth="1"/>
    <col min="1539" max="1539" width="55" style="512" customWidth="1"/>
    <col min="1540" max="1540" width="20.140625" style="512" customWidth="1"/>
    <col min="1541" max="1544" width="21.42578125" style="512" customWidth="1"/>
    <col min="1545" max="1792" width="12.5703125" style="512"/>
    <col min="1793" max="1793" width="4.85546875" style="512" customWidth="1"/>
    <col min="1794" max="1794" width="1.7109375" style="512" customWidth="1"/>
    <col min="1795" max="1795" width="55" style="512" customWidth="1"/>
    <col min="1796" max="1796" width="20.140625" style="512" customWidth="1"/>
    <col min="1797" max="1800" width="21.42578125" style="512" customWidth="1"/>
    <col min="1801" max="2048" width="12.5703125" style="512"/>
    <col min="2049" max="2049" width="4.85546875" style="512" customWidth="1"/>
    <col min="2050" max="2050" width="1.7109375" style="512" customWidth="1"/>
    <col min="2051" max="2051" width="55" style="512" customWidth="1"/>
    <col min="2052" max="2052" width="20.140625" style="512" customWidth="1"/>
    <col min="2053" max="2056" width="21.42578125" style="512" customWidth="1"/>
    <col min="2057" max="2304" width="12.5703125" style="512"/>
    <col min="2305" max="2305" width="4.85546875" style="512" customWidth="1"/>
    <col min="2306" max="2306" width="1.7109375" style="512" customWidth="1"/>
    <col min="2307" max="2307" width="55" style="512" customWidth="1"/>
    <col min="2308" max="2308" width="20.140625" style="512" customWidth="1"/>
    <col min="2309" max="2312" width="21.42578125" style="512" customWidth="1"/>
    <col min="2313" max="2560" width="12.5703125" style="512"/>
    <col min="2561" max="2561" width="4.85546875" style="512" customWidth="1"/>
    <col min="2562" max="2562" width="1.7109375" style="512" customWidth="1"/>
    <col min="2563" max="2563" width="55" style="512" customWidth="1"/>
    <col min="2564" max="2564" width="20.140625" style="512" customWidth="1"/>
    <col min="2565" max="2568" width="21.42578125" style="512" customWidth="1"/>
    <col min="2569" max="2816" width="12.5703125" style="512"/>
    <col min="2817" max="2817" width="4.85546875" style="512" customWidth="1"/>
    <col min="2818" max="2818" width="1.7109375" style="512" customWidth="1"/>
    <col min="2819" max="2819" width="55" style="512" customWidth="1"/>
    <col min="2820" max="2820" width="20.140625" style="512" customWidth="1"/>
    <col min="2821" max="2824" width="21.42578125" style="512" customWidth="1"/>
    <col min="2825" max="3072" width="12.5703125" style="512"/>
    <col min="3073" max="3073" width="4.85546875" style="512" customWidth="1"/>
    <col min="3074" max="3074" width="1.7109375" style="512" customWidth="1"/>
    <col min="3075" max="3075" width="55" style="512" customWidth="1"/>
    <col min="3076" max="3076" width="20.140625" style="512" customWidth="1"/>
    <col min="3077" max="3080" width="21.42578125" style="512" customWidth="1"/>
    <col min="3081" max="3328" width="12.5703125" style="512"/>
    <col min="3329" max="3329" width="4.85546875" style="512" customWidth="1"/>
    <col min="3330" max="3330" width="1.7109375" style="512" customWidth="1"/>
    <col min="3331" max="3331" width="55" style="512" customWidth="1"/>
    <col min="3332" max="3332" width="20.140625" style="512" customWidth="1"/>
    <col min="3333" max="3336" width="21.42578125" style="512" customWidth="1"/>
    <col min="3337" max="3584" width="12.5703125" style="512"/>
    <col min="3585" max="3585" width="4.85546875" style="512" customWidth="1"/>
    <col min="3586" max="3586" width="1.7109375" style="512" customWidth="1"/>
    <col min="3587" max="3587" width="55" style="512" customWidth="1"/>
    <col min="3588" max="3588" width="20.140625" style="512" customWidth="1"/>
    <col min="3589" max="3592" width="21.42578125" style="512" customWidth="1"/>
    <col min="3593" max="3840" width="12.5703125" style="512"/>
    <col min="3841" max="3841" width="4.85546875" style="512" customWidth="1"/>
    <col min="3842" max="3842" width="1.7109375" style="512" customWidth="1"/>
    <col min="3843" max="3843" width="55" style="512" customWidth="1"/>
    <col min="3844" max="3844" width="20.140625" style="512" customWidth="1"/>
    <col min="3845" max="3848" width="21.42578125" style="512" customWidth="1"/>
    <col min="3849" max="4096" width="12.5703125" style="512"/>
    <col min="4097" max="4097" width="4.85546875" style="512" customWidth="1"/>
    <col min="4098" max="4098" width="1.7109375" style="512" customWidth="1"/>
    <col min="4099" max="4099" width="55" style="512" customWidth="1"/>
    <col min="4100" max="4100" width="20.140625" style="512" customWidth="1"/>
    <col min="4101" max="4104" width="21.42578125" style="512" customWidth="1"/>
    <col min="4105" max="4352" width="12.5703125" style="512"/>
    <col min="4353" max="4353" width="4.85546875" style="512" customWidth="1"/>
    <col min="4354" max="4354" width="1.7109375" style="512" customWidth="1"/>
    <col min="4355" max="4355" width="55" style="512" customWidth="1"/>
    <col min="4356" max="4356" width="20.140625" style="512" customWidth="1"/>
    <col min="4357" max="4360" width="21.42578125" style="512" customWidth="1"/>
    <col min="4361" max="4608" width="12.5703125" style="512"/>
    <col min="4609" max="4609" width="4.85546875" style="512" customWidth="1"/>
    <col min="4610" max="4610" width="1.7109375" style="512" customWidth="1"/>
    <col min="4611" max="4611" width="55" style="512" customWidth="1"/>
    <col min="4612" max="4612" width="20.140625" style="512" customWidth="1"/>
    <col min="4613" max="4616" width="21.42578125" style="512" customWidth="1"/>
    <col min="4617" max="4864" width="12.5703125" style="512"/>
    <col min="4865" max="4865" width="4.85546875" style="512" customWidth="1"/>
    <col min="4866" max="4866" width="1.7109375" style="512" customWidth="1"/>
    <col min="4867" max="4867" width="55" style="512" customWidth="1"/>
    <col min="4868" max="4868" width="20.140625" style="512" customWidth="1"/>
    <col min="4869" max="4872" width="21.42578125" style="512" customWidth="1"/>
    <col min="4873" max="5120" width="12.5703125" style="512"/>
    <col min="5121" max="5121" width="4.85546875" style="512" customWidth="1"/>
    <col min="5122" max="5122" width="1.7109375" style="512" customWidth="1"/>
    <col min="5123" max="5123" width="55" style="512" customWidth="1"/>
    <col min="5124" max="5124" width="20.140625" style="512" customWidth="1"/>
    <col min="5125" max="5128" width="21.42578125" style="512" customWidth="1"/>
    <col min="5129" max="5376" width="12.5703125" style="512"/>
    <col min="5377" max="5377" width="4.85546875" style="512" customWidth="1"/>
    <col min="5378" max="5378" width="1.7109375" style="512" customWidth="1"/>
    <col min="5379" max="5379" width="55" style="512" customWidth="1"/>
    <col min="5380" max="5380" width="20.140625" style="512" customWidth="1"/>
    <col min="5381" max="5384" width="21.42578125" style="512" customWidth="1"/>
    <col min="5385" max="5632" width="12.5703125" style="512"/>
    <col min="5633" max="5633" width="4.85546875" style="512" customWidth="1"/>
    <col min="5634" max="5634" width="1.7109375" style="512" customWidth="1"/>
    <col min="5635" max="5635" width="55" style="512" customWidth="1"/>
    <col min="5636" max="5636" width="20.140625" style="512" customWidth="1"/>
    <col min="5637" max="5640" width="21.42578125" style="512" customWidth="1"/>
    <col min="5641" max="5888" width="12.5703125" style="512"/>
    <col min="5889" max="5889" width="4.85546875" style="512" customWidth="1"/>
    <col min="5890" max="5890" width="1.7109375" style="512" customWidth="1"/>
    <col min="5891" max="5891" width="55" style="512" customWidth="1"/>
    <col min="5892" max="5892" width="20.140625" style="512" customWidth="1"/>
    <col min="5893" max="5896" width="21.42578125" style="512" customWidth="1"/>
    <col min="5897" max="6144" width="12.5703125" style="512"/>
    <col min="6145" max="6145" width="4.85546875" style="512" customWidth="1"/>
    <col min="6146" max="6146" width="1.7109375" style="512" customWidth="1"/>
    <col min="6147" max="6147" width="55" style="512" customWidth="1"/>
    <col min="6148" max="6148" width="20.140625" style="512" customWidth="1"/>
    <col min="6149" max="6152" width="21.42578125" style="512" customWidth="1"/>
    <col min="6153" max="6400" width="12.5703125" style="512"/>
    <col min="6401" max="6401" width="4.85546875" style="512" customWidth="1"/>
    <col min="6402" max="6402" width="1.7109375" style="512" customWidth="1"/>
    <col min="6403" max="6403" width="55" style="512" customWidth="1"/>
    <col min="6404" max="6404" width="20.140625" style="512" customWidth="1"/>
    <col min="6405" max="6408" width="21.42578125" style="512" customWidth="1"/>
    <col min="6409" max="6656" width="12.5703125" style="512"/>
    <col min="6657" max="6657" width="4.85546875" style="512" customWidth="1"/>
    <col min="6658" max="6658" width="1.7109375" style="512" customWidth="1"/>
    <col min="6659" max="6659" width="55" style="512" customWidth="1"/>
    <col min="6660" max="6660" width="20.140625" style="512" customWidth="1"/>
    <col min="6661" max="6664" width="21.42578125" style="512" customWidth="1"/>
    <col min="6665" max="6912" width="12.5703125" style="512"/>
    <col min="6913" max="6913" width="4.85546875" style="512" customWidth="1"/>
    <col min="6914" max="6914" width="1.7109375" style="512" customWidth="1"/>
    <col min="6915" max="6915" width="55" style="512" customWidth="1"/>
    <col min="6916" max="6916" width="20.140625" style="512" customWidth="1"/>
    <col min="6917" max="6920" width="21.42578125" style="512" customWidth="1"/>
    <col min="6921" max="7168" width="12.5703125" style="512"/>
    <col min="7169" max="7169" width="4.85546875" style="512" customWidth="1"/>
    <col min="7170" max="7170" width="1.7109375" style="512" customWidth="1"/>
    <col min="7171" max="7171" width="55" style="512" customWidth="1"/>
    <col min="7172" max="7172" width="20.140625" style="512" customWidth="1"/>
    <col min="7173" max="7176" width="21.42578125" style="512" customWidth="1"/>
    <col min="7177" max="7424" width="12.5703125" style="512"/>
    <col min="7425" max="7425" width="4.85546875" style="512" customWidth="1"/>
    <col min="7426" max="7426" width="1.7109375" style="512" customWidth="1"/>
    <col min="7427" max="7427" width="55" style="512" customWidth="1"/>
    <col min="7428" max="7428" width="20.140625" style="512" customWidth="1"/>
    <col min="7429" max="7432" width="21.42578125" style="512" customWidth="1"/>
    <col min="7433" max="7680" width="12.5703125" style="512"/>
    <col min="7681" max="7681" width="4.85546875" style="512" customWidth="1"/>
    <col min="7682" max="7682" width="1.7109375" style="512" customWidth="1"/>
    <col min="7683" max="7683" width="55" style="512" customWidth="1"/>
    <col min="7684" max="7684" width="20.140625" style="512" customWidth="1"/>
    <col min="7685" max="7688" width="21.42578125" style="512" customWidth="1"/>
    <col min="7689" max="7936" width="12.5703125" style="512"/>
    <col min="7937" max="7937" width="4.85546875" style="512" customWidth="1"/>
    <col min="7938" max="7938" width="1.7109375" style="512" customWidth="1"/>
    <col min="7939" max="7939" width="55" style="512" customWidth="1"/>
    <col min="7940" max="7940" width="20.140625" style="512" customWidth="1"/>
    <col min="7941" max="7944" width="21.42578125" style="512" customWidth="1"/>
    <col min="7945" max="8192" width="12.5703125" style="512"/>
    <col min="8193" max="8193" width="4.85546875" style="512" customWidth="1"/>
    <col min="8194" max="8194" width="1.7109375" style="512" customWidth="1"/>
    <col min="8195" max="8195" width="55" style="512" customWidth="1"/>
    <col min="8196" max="8196" width="20.140625" style="512" customWidth="1"/>
    <col min="8197" max="8200" width="21.42578125" style="512" customWidth="1"/>
    <col min="8201" max="8448" width="12.5703125" style="512"/>
    <col min="8449" max="8449" width="4.85546875" style="512" customWidth="1"/>
    <col min="8450" max="8450" width="1.7109375" style="512" customWidth="1"/>
    <col min="8451" max="8451" width="55" style="512" customWidth="1"/>
    <col min="8452" max="8452" width="20.140625" style="512" customWidth="1"/>
    <col min="8453" max="8456" width="21.42578125" style="512" customWidth="1"/>
    <col min="8457" max="8704" width="12.5703125" style="512"/>
    <col min="8705" max="8705" width="4.85546875" style="512" customWidth="1"/>
    <col min="8706" max="8706" width="1.7109375" style="512" customWidth="1"/>
    <col min="8707" max="8707" width="55" style="512" customWidth="1"/>
    <col min="8708" max="8708" width="20.140625" style="512" customWidth="1"/>
    <col min="8709" max="8712" width="21.42578125" style="512" customWidth="1"/>
    <col min="8713" max="8960" width="12.5703125" style="512"/>
    <col min="8961" max="8961" width="4.85546875" style="512" customWidth="1"/>
    <col min="8962" max="8962" width="1.7109375" style="512" customWidth="1"/>
    <col min="8963" max="8963" width="55" style="512" customWidth="1"/>
    <col min="8964" max="8964" width="20.140625" style="512" customWidth="1"/>
    <col min="8965" max="8968" width="21.42578125" style="512" customWidth="1"/>
    <col min="8969" max="9216" width="12.5703125" style="512"/>
    <col min="9217" max="9217" width="4.85546875" style="512" customWidth="1"/>
    <col min="9218" max="9218" width="1.7109375" style="512" customWidth="1"/>
    <col min="9219" max="9219" width="55" style="512" customWidth="1"/>
    <col min="9220" max="9220" width="20.140625" style="512" customWidth="1"/>
    <col min="9221" max="9224" width="21.42578125" style="512" customWidth="1"/>
    <col min="9225" max="9472" width="12.5703125" style="512"/>
    <col min="9473" max="9473" width="4.85546875" style="512" customWidth="1"/>
    <col min="9474" max="9474" width="1.7109375" style="512" customWidth="1"/>
    <col min="9475" max="9475" width="55" style="512" customWidth="1"/>
    <col min="9476" max="9476" width="20.140625" style="512" customWidth="1"/>
    <col min="9477" max="9480" width="21.42578125" style="512" customWidth="1"/>
    <col min="9481" max="9728" width="12.5703125" style="512"/>
    <col min="9729" max="9729" width="4.85546875" style="512" customWidth="1"/>
    <col min="9730" max="9730" width="1.7109375" style="512" customWidth="1"/>
    <col min="9731" max="9731" width="55" style="512" customWidth="1"/>
    <col min="9732" max="9732" width="20.140625" style="512" customWidth="1"/>
    <col min="9733" max="9736" width="21.42578125" style="512" customWidth="1"/>
    <col min="9737" max="9984" width="12.5703125" style="512"/>
    <col min="9985" max="9985" width="4.85546875" style="512" customWidth="1"/>
    <col min="9986" max="9986" width="1.7109375" style="512" customWidth="1"/>
    <col min="9987" max="9987" width="55" style="512" customWidth="1"/>
    <col min="9988" max="9988" width="20.140625" style="512" customWidth="1"/>
    <col min="9989" max="9992" width="21.42578125" style="512" customWidth="1"/>
    <col min="9993" max="10240" width="12.5703125" style="512"/>
    <col min="10241" max="10241" width="4.85546875" style="512" customWidth="1"/>
    <col min="10242" max="10242" width="1.7109375" style="512" customWidth="1"/>
    <col min="10243" max="10243" width="55" style="512" customWidth="1"/>
    <col min="10244" max="10244" width="20.140625" style="512" customWidth="1"/>
    <col min="10245" max="10248" width="21.42578125" style="512" customWidth="1"/>
    <col min="10249" max="10496" width="12.5703125" style="512"/>
    <col min="10497" max="10497" width="4.85546875" style="512" customWidth="1"/>
    <col min="10498" max="10498" width="1.7109375" style="512" customWidth="1"/>
    <col min="10499" max="10499" width="55" style="512" customWidth="1"/>
    <col min="10500" max="10500" width="20.140625" style="512" customWidth="1"/>
    <col min="10501" max="10504" width="21.42578125" style="512" customWidth="1"/>
    <col min="10505" max="10752" width="12.5703125" style="512"/>
    <col min="10753" max="10753" width="4.85546875" style="512" customWidth="1"/>
    <col min="10754" max="10754" width="1.7109375" style="512" customWidth="1"/>
    <col min="10755" max="10755" width="55" style="512" customWidth="1"/>
    <col min="10756" max="10756" width="20.140625" style="512" customWidth="1"/>
    <col min="10757" max="10760" width="21.42578125" style="512" customWidth="1"/>
    <col min="10761" max="11008" width="12.5703125" style="512"/>
    <col min="11009" max="11009" width="4.85546875" style="512" customWidth="1"/>
    <col min="11010" max="11010" width="1.7109375" style="512" customWidth="1"/>
    <col min="11011" max="11011" width="55" style="512" customWidth="1"/>
    <col min="11012" max="11012" width="20.140625" style="512" customWidth="1"/>
    <col min="11013" max="11016" width="21.42578125" style="512" customWidth="1"/>
    <col min="11017" max="11264" width="12.5703125" style="512"/>
    <col min="11265" max="11265" width="4.85546875" style="512" customWidth="1"/>
    <col min="11266" max="11266" width="1.7109375" style="512" customWidth="1"/>
    <col min="11267" max="11267" width="55" style="512" customWidth="1"/>
    <col min="11268" max="11268" width="20.140625" style="512" customWidth="1"/>
    <col min="11269" max="11272" width="21.42578125" style="512" customWidth="1"/>
    <col min="11273" max="11520" width="12.5703125" style="512"/>
    <col min="11521" max="11521" width="4.85546875" style="512" customWidth="1"/>
    <col min="11522" max="11522" width="1.7109375" style="512" customWidth="1"/>
    <col min="11523" max="11523" width="55" style="512" customWidth="1"/>
    <col min="11524" max="11524" width="20.140625" style="512" customWidth="1"/>
    <col min="11525" max="11528" width="21.42578125" style="512" customWidth="1"/>
    <col min="11529" max="11776" width="12.5703125" style="512"/>
    <col min="11777" max="11777" width="4.85546875" style="512" customWidth="1"/>
    <col min="11778" max="11778" width="1.7109375" style="512" customWidth="1"/>
    <col min="11779" max="11779" width="55" style="512" customWidth="1"/>
    <col min="11780" max="11780" width="20.140625" style="512" customWidth="1"/>
    <col min="11781" max="11784" width="21.42578125" style="512" customWidth="1"/>
    <col min="11785" max="12032" width="12.5703125" style="512"/>
    <col min="12033" max="12033" width="4.85546875" style="512" customWidth="1"/>
    <col min="12034" max="12034" width="1.7109375" style="512" customWidth="1"/>
    <col min="12035" max="12035" width="55" style="512" customWidth="1"/>
    <col min="12036" max="12036" width="20.140625" style="512" customWidth="1"/>
    <col min="12037" max="12040" width="21.42578125" style="512" customWidth="1"/>
    <col min="12041" max="12288" width="12.5703125" style="512"/>
    <col min="12289" max="12289" width="4.85546875" style="512" customWidth="1"/>
    <col min="12290" max="12290" width="1.7109375" style="512" customWidth="1"/>
    <col min="12291" max="12291" width="55" style="512" customWidth="1"/>
    <col min="12292" max="12292" width="20.140625" style="512" customWidth="1"/>
    <col min="12293" max="12296" width="21.42578125" style="512" customWidth="1"/>
    <col min="12297" max="12544" width="12.5703125" style="512"/>
    <col min="12545" max="12545" width="4.85546875" style="512" customWidth="1"/>
    <col min="12546" max="12546" width="1.7109375" style="512" customWidth="1"/>
    <col min="12547" max="12547" width="55" style="512" customWidth="1"/>
    <col min="12548" max="12548" width="20.140625" style="512" customWidth="1"/>
    <col min="12549" max="12552" width="21.42578125" style="512" customWidth="1"/>
    <col min="12553" max="12800" width="12.5703125" style="512"/>
    <col min="12801" max="12801" width="4.85546875" style="512" customWidth="1"/>
    <col min="12802" max="12802" width="1.7109375" style="512" customWidth="1"/>
    <col min="12803" max="12803" width="55" style="512" customWidth="1"/>
    <col min="12804" max="12804" width="20.140625" style="512" customWidth="1"/>
    <col min="12805" max="12808" width="21.42578125" style="512" customWidth="1"/>
    <col min="12809" max="13056" width="12.5703125" style="512"/>
    <col min="13057" max="13057" width="4.85546875" style="512" customWidth="1"/>
    <col min="13058" max="13058" width="1.7109375" style="512" customWidth="1"/>
    <col min="13059" max="13059" width="55" style="512" customWidth="1"/>
    <col min="13060" max="13060" width="20.140625" style="512" customWidth="1"/>
    <col min="13061" max="13064" width="21.42578125" style="512" customWidth="1"/>
    <col min="13065" max="13312" width="12.5703125" style="512"/>
    <col min="13313" max="13313" width="4.85546875" style="512" customWidth="1"/>
    <col min="13314" max="13314" width="1.7109375" style="512" customWidth="1"/>
    <col min="13315" max="13315" width="55" style="512" customWidth="1"/>
    <col min="13316" max="13316" width="20.140625" style="512" customWidth="1"/>
    <col min="13317" max="13320" width="21.42578125" style="512" customWidth="1"/>
    <col min="13321" max="13568" width="12.5703125" style="512"/>
    <col min="13569" max="13569" width="4.85546875" style="512" customWidth="1"/>
    <col min="13570" max="13570" width="1.7109375" style="512" customWidth="1"/>
    <col min="13571" max="13571" width="55" style="512" customWidth="1"/>
    <col min="13572" max="13572" width="20.140625" style="512" customWidth="1"/>
    <col min="13573" max="13576" width="21.42578125" style="512" customWidth="1"/>
    <col min="13577" max="13824" width="12.5703125" style="512"/>
    <col min="13825" max="13825" width="4.85546875" style="512" customWidth="1"/>
    <col min="13826" max="13826" width="1.7109375" style="512" customWidth="1"/>
    <col min="13827" max="13827" width="55" style="512" customWidth="1"/>
    <col min="13828" max="13828" width="20.140625" style="512" customWidth="1"/>
    <col min="13829" max="13832" width="21.42578125" style="512" customWidth="1"/>
    <col min="13833" max="14080" width="12.5703125" style="512"/>
    <col min="14081" max="14081" width="4.85546875" style="512" customWidth="1"/>
    <col min="14082" max="14082" width="1.7109375" style="512" customWidth="1"/>
    <col min="14083" max="14083" width="55" style="512" customWidth="1"/>
    <col min="14084" max="14084" width="20.140625" style="512" customWidth="1"/>
    <col min="14085" max="14088" width="21.42578125" style="512" customWidth="1"/>
    <col min="14089" max="14336" width="12.5703125" style="512"/>
    <col min="14337" max="14337" width="4.85546875" style="512" customWidth="1"/>
    <col min="14338" max="14338" width="1.7109375" style="512" customWidth="1"/>
    <col min="14339" max="14339" width="55" style="512" customWidth="1"/>
    <col min="14340" max="14340" width="20.140625" style="512" customWidth="1"/>
    <col min="14341" max="14344" width="21.42578125" style="512" customWidth="1"/>
    <col min="14345" max="14592" width="12.5703125" style="512"/>
    <col min="14593" max="14593" width="4.85546875" style="512" customWidth="1"/>
    <col min="14594" max="14594" width="1.7109375" style="512" customWidth="1"/>
    <col min="14595" max="14595" width="55" style="512" customWidth="1"/>
    <col min="14596" max="14596" width="20.140625" style="512" customWidth="1"/>
    <col min="14597" max="14600" width="21.42578125" style="512" customWidth="1"/>
    <col min="14601" max="14848" width="12.5703125" style="512"/>
    <col min="14849" max="14849" width="4.85546875" style="512" customWidth="1"/>
    <col min="14850" max="14850" width="1.7109375" style="512" customWidth="1"/>
    <col min="14851" max="14851" width="55" style="512" customWidth="1"/>
    <col min="14852" max="14852" width="20.140625" style="512" customWidth="1"/>
    <col min="14853" max="14856" width="21.42578125" style="512" customWidth="1"/>
    <col min="14857" max="15104" width="12.5703125" style="512"/>
    <col min="15105" max="15105" width="4.85546875" style="512" customWidth="1"/>
    <col min="15106" max="15106" width="1.7109375" style="512" customWidth="1"/>
    <col min="15107" max="15107" width="55" style="512" customWidth="1"/>
    <col min="15108" max="15108" width="20.140625" style="512" customWidth="1"/>
    <col min="15109" max="15112" width="21.42578125" style="512" customWidth="1"/>
    <col min="15113" max="15360" width="12.5703125" style="512"/>
    <col min="15361" max="15361" width="4.85546875" style="512" customWidth="1"/>
    <col min="15362" max="15362" width="1.7109375" style="512" customWidth="1"/>
    <col min="15363" max="15363" width="55" style="512" customWidth="1"/>
    <col min="15364" max="15364" width="20.140625" style="512" customWidth="1"/>
    <col min="15365" max="15368" width="21.42578125" style="512" customWidth="1"/>
    <col min="15369" max="15616" width="12.5703125" style="512"/>
    <col min="15617" max="15617" width="4.85546875" style="512" customWidth="1"/>
    <col min="15618" max="15618" width="1.7109375" style="512" customWidth="1"/>
    <col min="15619" max="15619" width="55" style="512" customWidth="1"/>
    <col min="15620" max="15620" width="20.140625" style="512" customWidth="1"/>
    <col min="15621" max="15624" width="21.42578125" style="512" customWidth="1"/>
    <col min="15625" max="15872" width="12.5703125" style="512"/>
    <col min="15873" max="15873" width="4.85546875" style="512" customWidth="1"/>
    <col min="15874" max="15874" width="1.7109375" style="512" customWidth="1"/>
    <col min="15875" max="15875" width="55" style="512" customWidth="1"/>
    <col min="15876" max="15876" width="20.140625" style="512" customWidth="1"/>
    <col min="15877" max="15880" width="21.42578125" style="512" customWidth="1"/>
    <col min="15881" max="16128" width="12.5703125" style="512"/>
    <col min="16129" max="16129" width="4.85546875" style="512" customWidth="1"/>
    <col min="16130" max="16130" width="1.7109375" style="512" customWidth="1"/>
    <col min="16131" max="16131" width="55" style="512" customWidth="1"/>
    <col min="16132" max="16132" width="20.140625" style="512" customWidth="1"/>
    <col min="16133" max="16136" width="21.42578125" style="512" customWidth="1"/>
    <col min="16137" max="16384" width="12.5703125" style="512"/>
  </cols>
  <sheetData>
    <row r="1" spans="1:30" ht="16.5" customHeight="1">
      <c r="A1" s="1698" t="s">
        <v>601</v>
      </c>
      <c r="B1" s="1698"/>
      <c r="C1" s="1698"/>
      <c r="D1" s="510"/>
      <c r="E1" s="510"/>
      <c r="F1" s="510"/>
      <c r="G1" s="511"/>
      <c r="H1" s="511"/>
    </row>
    <row r="2" spans="1:30" ht="15.75" customHeight="1">
      <c r="A2" s="1699" t="s">
        <v>602</v>
      </c>
      <c r="B2" s="1699"/>
      <c r="C2" s="1699"/>
      <c r="D2" s="1699"/>
      <c r="E2" s="1699"/>
      <c r="F2" s="1699"/>
      <c r="G2" s="1699"/>
      <c r="H2" s="1699"/>
    </row>
    <row r="3" spans="1:30" ht="12" customHeight="1">
      <c r="A3" s="510"/>
      <c r="B3" s="510"/>
      <c r="C3" s="513"/>
      <c r="D3" s="514"/>
      <c r="E3" s="514"/>
      <c r="F3" s="514"/>
      <c r="G3" s="515"/>
      <c r="H3" s="515"/>
    </row>
    <row r="4" spans="1:30" ht="15" customHeight="1">
      <c r="A4" s="516"/>
      <c r="B4" s="516"/>
      <c r="C4" s="513"/>
      <c r="D4" s="514"/>
      <c r="E4" s="514"/>
      <c r="F4" s="514"/>
      <c r="G4" s="515"/>
      <c r="H4" s="517" t="s">
        <v>2</v>
      </c>
    </row>
    <row r="5" spans="1:30" ht="16.5" customHeight="1">
      <c r="A5" s="518"/>
      <c r="B5" s="511"/>
      <c r="C5" s="519"/>
      <c r="D5" s="1700" t="s">
        <v>562</v>
      </c>
      <c r="E5" s="1701"/>
      <c r="F5" s="1702"/>
      <c r="G5" s="1703" t="s">
        <v>563</v>
      </c>
      <c r="H5" s="1704"/>
    </row>
    <row r="6" spans="1:30" ht="15" customHeight="1">
      <c r="A6" s="520"/>
      <c r="B6" s="511"/>
      <c r="C6" s="521"/>
      <c r="D6" s="1691" t="s">
        <v>783</v>
      </c>
      <c r="E6" s="1692"/>
      <c r="F6" s="1693"/>
      <c r="G6" s="1672" t="s">
        <v>783</v>
      </c>
      <c r="H6" s="1674"/>
      <c r="K6" s="522" t="s">
        <v>4</v>
      </c>
      <c r="L6" s="522" t="s">
        <v>4</v>
      </c>
      <c r="M6" s="522" t="s">
        <v>4</v>
      </c>
      <c r="N6" s="522" t="s">
        <v>4</v>
      </c>
      <c r="W6" s="522" t="s">
        <v>4</v>
      </c>
      <c r="X6" s="522" t="s">
        <v>4</v>
      </c>
      <c r="Y6" s="522" t="s">
        <v>4</v>
      </c>
      <c r="Z6" s="522" t="s">
        <v>4</v>
      </c>
    </row>
    <row r="7" spans="1:30" ht="15.75">
      <c r="A7" s="520"/>
      <c r="B7" s="511"/>
      <c r="C7" s="523" t="s">
        <v>3</v>
      </c>
      <c r="D7" s="524"/>
      <c r="E7" s="525" t="s">
        <v>564</v>
      </c>
      <c r="F7" s="526"/>
      <c r="G7" s="527" t="s">
        <v>4</v>
      </c>
      <c r="H7" s="528" t="s">
        <v>4</v>
      </c>
    </row>
    <row r="8" spans="1:30" ht="14.25" customHeight="1">
      <c r="A8" s="520"/>
      <c r="B8" s="511"/>
      <c r="C8" s="529"/>
      <c r="D8" s="530"/>
      <c r="E8" s="531"/>
      <c r="F8" s="532" t="s">
        <v>564</v>
      </c>
      <c r="G8" s="533" t="s">
        <v>565</v>
      </c>
      <c r="H8" s="528" t="s">
        <v>566</v>
      </c>
      <c r="K8" s="522" t="s">
        <v>4</v>
      </c>
      <c r="L8" s="522" t="s">
        <v>4</v>
      </c>
      <c r="M8" s="522" t="s">
        <v>4</v>
      </c>
      <c r="N8" s="522" t="s">
        <v>4</v>
      </c>
      <c r="W8" s="522" t="s">
        <v>4</v>
      </c>
      <c r="X8" s="522" t="s">
        <v>4</v>
      </c>
      <c r="Y8" s="522" t="s">
        <v>4</v>
      </c>
      <c r="Z8" s="522" t="s">
        <v>4</v>
      </c>
    </row>
    <row r="9" spans="1:30" ht="14.25" customHeight="1">
      <c r="A9" s="520"/>
      <c r="B9" s="511"/>
      <c r="C9" s="534"/>
      <c r="D9" s="535" t="s">
        <v>567</v>
      </c>
      <c r="E9" s="536" t="s">
        <v>568</v>
      </c>
      <c r="F9" s="537" t="s">
        <v>569</v>
      </c>
      <c r="G9" s="533" t="s">
        <v>570</v>
      </c>
      <c r="H9" s="528" t="s">
        <v>571</v>
      </c>
    </row>
    <row r="10" spans="1:30" ht="14.25" customHeight="1">
      <c r="A10" s="538"/>
      <c r="B10" s="516"/>
      <c r="C10" s="539"/>
      <c r="D10" s="540"/>
      <c r="E10" s="541"/>
      <c r="F10" s="537" t="s">
        <v>572</v>
      </c>
      <c r="G10" s="542" t="s">
        <v>573</v>
      </c>
      <c r="H10" s="543"/>
      <c r="K10" s="522" t="s">
        <v>4</v>
      </c>
      <c r="L10" s="522" t="s">
        <v>4</v>
      </c>
      <c r="M10" s="522" t="s">
        <v>4</v>
      </c>
      <c r="N10" s="522" t="s">
        <v>4</v>
      </c>
      <c r="W10" s="522" t="s">
        <v>4</v>
      </c>
      <c r="X10" s="522" t="s">
        <v>4</v>
      </c>
      <c r="Y10" s="522" t="s">
        <v>4</v>
      </c>
      <c r="Z10" s="522" t="s">
        <v>4</v>
      </c>
    </row>
    <row r="11" spans="1:30" ht="9.9499999999999993" customHeight="1">
      <c r="A11" s="544"/>
      <c r="B11" s="545"/>
      <c r="C11" s="546" t="s">
        <v>439</v>
      </c>
      <c r="D11" s="547">
        <v>2</v>
      </c>
      <c r="E11" s="548">
        <v>3</v>
      </c>
      <c r="F11" s="548">
        <v>4</v>
      </c>
      <c r="G11" s="549">
        <v>5</v>
      </c>
      <c r="H11" s="550">
        <v>6</v>
      </c>
    </row>
    <row r="12" spans="1:30" ht="15.75" customHeight="1">
      <c r="A12" s="518"/>
      <c r="B12" s="551"/>
      <c r="C12" s="552" t="s">
        <v>4</v>
      </c>
      <c r="D12" s="553" t="s">
        <v>4</v>
      </c>
      <c r="E12" s="554" t="s">
        <v>124</v>
      </c>
      <c r="F12" s="555"/>
      <c r="G12" s="556" t="s">
        <v>4</v>
      </c>
      <c r="H12" s="557" t="s">
        <v>124</v>
      </c>
      <c r="K12" s="522" t="s">
        <v>4</v>
      </c>
      <c r="L12" s="522" t="s">
        <v>4</v>
      </c>
      <c r="M12" s="522" t="s">
        <v>4</v>
      </c>
      <c r="N12" s="522" t="s">
        <v>4</v>
      </c>
      <c r="W12" s="522" t="s">
        <v>4</v>
      </c>
      <c r="X12" s="522" t="s">
        <v>4</v>
      </c>
      <c r="Y12" s="522" t="s">
        <v>4</v>
      </c>
      <c r="Z12" s="522" t="s">
        <v>4</v>
      </c>
    </row>
    <row r="13" spans="1:30" ht="15.75">
      <c r="A13" s="1694" t="s">
        <v>40</v>
      </c>
      <c r="B13" s="1695"/>
      <c r="C13" s="1696"/>
      <c r="D13" s="851">
        <v>128634409.30999996</v>
      </c>
      <c r="E13" s="852">
        <v>1910079.5</v>
      </c>
      <c r="F13" s="852">
        <v>299.48</v>
      </c>
      <c r="G13" s="853">
        <v>1910079.5</v>
      </c>
      <c r="H13" s="854">
        <v>0</v>
      </c>
    </row>
    <row r="14" spans="1:30" s="560" customFormat="1" ht="24" customHeight="1">
      <c r="A14" s="850">
        <v>2</v>
      </c>
      <c r="B14" s="558" t="s">
        <v>47</v>
      </c>
      <c r="C14" s="559" t="s">
        <v>603</v>
      </c>
      <c r="D14" s="855">
        <v>8619078.0500000026</v>
      </c>
      <c r="E14" s="856">
        <v>0</v>
      </c>
      <c r="F14" s="856">
        <v>0</v>
      </c>
      <c r="G14" s="857">
        <v>0</v>
      </c>
      <c r="H14" s="858">
        <v>0</v>
      </c>
      <c r="I14" s="512"/>
      <c r="J14" s="512"/>
      <c r="K14" s="522" t="s">
        <v>4</v>
      </c>
      <c r="L14" s="522" t="s">
        <v>4</v>
      </c>
      <c r="M14" s="522" t="s">
        <v>4</v>
      </c>
      <c r="N14" s="522" t="s">
        <v>4</v>
      </c>
      <c r="O14" s="512"/>
      <c r="P14" s="512"/>
      <c r="Q14" s="512"/>
      <c r="R14" s="512"/>
      <c r="S14" s="512"/>
      <c r="T14" s="512"/>
      <c r="U14" s="512"/>
      <c r="V14" s="512"/>
      <c r="W14" s="522" t="s">
        <v>4</v>
      </c>
      <c r="X14" s="522" t="s">
        <v>4</v>
      </c>
      <c r="Y14" s="522" t="s">
        <v>4</v>
      </c>
      <c r="Z14" s="522" t="s">
        <v>4</v>
      </c>
      <c r="AA14" s="512"/>
      <c r="AB14" s="512"/>
      <c r="AC14" s="512"/>
      <c r="AD14" s="512"/>
    </row>
    <row r="15" spans="1:30" s="560" customFormat="1" ht="24" customHeight="1">
      <c r="A15" s="850">
        <v>4</v>
      </c>
      <c r="B15" s="558" t="s">
        <v>47</v>
      </c>
      <c r="C15" s="559" t="s">
        <v>604</v>
      </c>
      <c r="D15" s="855">
        <v>10395592.409999993</v>
      </c>
      <c r="E15" s="856">
        <v>0</v>
      </c>
      <c r="F15" s="856">
        <v>0</v>
      </c>
      <c r="G15" s="857">
        <v>0</v>
      </c>
      <c r="H15" s="858">
        <v>0</v>
      </c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</row>
    <row r="16" spans="1:30" s="560" customFormat="1" ht="24" customHeight="1">
      <c r="A16" s="850">
        <v>6</v>
      </c>
      <c r="B16" s="558" t="s">
        <v>47</v>
      </c>
      <c r="C16" s="559" t="s">
        <v>605</v>
      </c>
      <c r="D16" s="855">
        <v>10536591.809999997</v>
      </c>
      <c r="E16" s="856">
        <v>969710.16</v>
      </c>
      <c r="F16" s="856">
        <v>299.48</v>
      </c>
      <c r="G16" s="857">
        <v>969710.16</v>
      </c>
      <c r="H16" s="858">
        <v>0</v>
      </c>
      <c r="I16" s="512"/>
      <c r="J16" s="512"/>
      <c r="K16" s="522" t="s">
        <v>4</v>
      </c>
      <c r="L16" s="522" t="s">
        <v>4</v>
      </c>
      <c r="M16" s="522" t="s">
        <v>4</v>
      </c>
      <c r="N16" s="522" t="s">
        <v>4</v>
      </c>
      <c r="O16" s="512"/>
      <c r="P16" s="512"/>
      <c r="Q16" s="512"/>
      <c r="R16" s="512"/>
      <c r="S16" s="512"/>
      <c r="T16" s="512"/>
      <c r="U16" s="512"/>
      <c r="V16" s="512"/>
      <c r="W16" s="522" t="s">
        <v>4</v>
      </c>
      <c r="X16" s="522" t="s">
        <v>4</v>
      </c>
      <c r="Y16" s="522" t="s">
        <v>4</v>
      </c>
      <c r="Z16" s="522" t="s">
        <v>4</v>
      </c>
      <c r="AA16" s="512"/>
      <c r="AB16" s="512"/>
      <c r="AC16" s="512"/>
      <c r="AD16" s="512"/>
    </row>
    <row r="17" spans="1:30" s="560" customFormat="1" ht="24" customHeight="1">
      <c r="A17" s="850">
        <v>8</v>
      </c>
      <c r="B17" s="558" t="s">
        <v>47</v>
      </c>
      <c r="C17" s="559" t="s">
        <v>606</v>
      </c>
      <c r="D17" s="855">
        <v>4410723.8600000013</v>
      </c>
      <c r="E17" s="856">
        <v>0</v>
      </c>
      <c r="F17" s="856">
        <v>0</v>
      </c>
      <c r="G17" s="857">
        <v>0</v>
      </c>
      <c r="H17" s="858">
        <v>0</v>
      </c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2"/>
      <c r="X17" s="512"/>
      <c r="Y17" s="512"/>
      <c r="Z17" s="512"/>
      <c r="AA17" s="512"/>
      <c r="AB17" s="512"/>
      <c r="AC17" s="512"/>
      <c r="AD17" s="512"/>
    </row>
    <row r="18" spans="1:30" s="560" customFormat="1" ht="24" customHeight="1">
      <c r="A18" s="850">
        <v>10</v>
      </c>
      <c r="B18" s="558" t="s">
        <v>47</v>
      </c>
      <c r="C18" s="559" t="s">
        <v>607</v>
      </c>
      <c r="D18" s="855">
        <v>4039715.25</v>
      </c>
      <c r="E18" s="856">
        <v>0</v>
      </c>
      <c r="F18" s="856">
        <v>0</v>
      </c>
      <c r="G18" s="857">
        <v>0</v>
      </c>
      <c r="H18" s="858">
        <v>0</v>
      </c>
      <c r="I18" s="512"/>
      <c r="J18" s="512"/>
      <c r="K18" s="522" t="s">
        <v>4</v>
      </c>
      <c r="L18" s="522" t="s">
        <v>4</v>
      </c>
      <c r="M18" s="522" t="s">
        <v>4</v>
      </c>
      <c r="N18" s="522" t="s">
        <v>4</v>
      </c>
      <c r="O18" s="512"/>
      <c r="P18" s="512"/>
      <c r="Q18" s="512"/>
      <c r="R18" s="512"/>
      <c r="S18" s="512"/>
      <c r="T18" s="512"/>
      <c r="U18" s="512"/>
      <c r="V18" s="512"/>
      <c r="W18" s="522" t="s">
        <v>4</v>
      </c>
      <c r="X18" s="522" t="s">
        <v>4</v>
      </c>
      <c r="Y18" s="522" t="s">
        <v>4</v>
      </c>
      <c r="Z18" s="522" t="s">
        <v>4</v>
      </c>
      <c r="AA18" s="512"/>
      <c r="AB18" s="512"/>
      <c r="AC18" s="512"/>
      <c r="AD18" s="512"/>
    </row>
    <row r="19" spans="1:30" s="560" customFormat="1" ht="24" customHeight="1">
      <c r="A19" s="850">
        <v>12</v>
      </c>
      <c r="B19" s="558" t="s">
        <v>47</v>
      </c>
      <c r="C19" s="559" t="s">
        <v>608</v>
      </c>
      <c r="D19" s="855">
        <v>14191426.330000002</v>
      </c>
      <c r="E19" s="856">
        <v>61032.41</v>
      </c>
      <c r="F19" s="856">
        <v>0</v>
      </c>
      <c r="G19" s="857">
        <v>61032.41</v>
      </c>
      <c r="H19" s="858">
        <v>0</v>
      </c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/>
    </row>
    <row r="20" spans="1:30" s="560" customFormat="1" ht="24" customHeight="1">
      <c r="A20" s="850">
        <v>14</v>
      </c>
      <c r="B20" s="558" t="s">
        <v>47</v>
      </c>
      <c r="C20" s="559" t="s">
        <v>609</v>
      </c>
      <c r="D20" s="855">
        <v>16272488.020000003</v>
      </c>
      <c r="E20" s="856">
        <v>233896.91999999998</v>
      </c>
      <c r="F20" s="856">
        <v>0</v>
      </c>
      <c r="G20" s="857">
        <v>233896.91999999998</v>
      </c>
      <c r="H20" s="858">
        <v>0</v>
      </c>
      <c r="I20" s="512"/>
      <c r="J20" s="512"/>
      <c r="K20" s="522" t="s">
        <v>4</v>
      </c>
      <c r="L20" s="522" t="s">
        <v>4</v>
      </c>
      <c r="M20" s="522" t="s">
        <v>4</v>
      </c>
      <c r="N20" s="522" t="s">
        <v>4</v>
      </c>
      <c r="O20" s="512"/>
      <c r="P20" s="512"/>
      <c r="Q20" s="512"/>
      <c r="R20" s="512"/>
      <c r="S20" s="512"/>
      <c r="T20" s="512"/>
      <c r="U20" s="512"/>
      <c r="V20" s="512"/>
      <c r="W20" s="522" t="s">
        <v>4</v>
      </c>
      <c r="X20" s="522" t="s">
        <v>4</v>
      </c>
      <c r="Y20" s="522" t="s">
        <v>4</v>
      </c>
      <c r="Z20" s="522" t="s">
        <v>4</v>
      </c>
      <c r="AA20" s="512"/>
      <c r="AB20" s="512"/>
      <c r="AC20" s="512"/>
      <c r="AD20" s="512"/>
    </row>
    <row r="21" spans="1:30" s="560" customFormat="1" ht="24" customHeight="1">
      <c r="A21" s="850">
        <v>16</v>
      </c>
      <c r="B21" s="558" t="s">
        <v>47</v>
      </c>
      <c r="C21" s="559" t="s">
        <v>610</v>
      </c>
      <c r="D21" s="855">
        <v>5964413.7899999982</v>
      </c>
      <c r="E21" s="856">
        <v>645240.01</v>
      </c>
      <c r="F21" s="856">
        <v>0</v>
      </c>
      <c r="G21" s="857">
        <v>645240.01</v>
      </c>
      <c r="H21" s="858">
        <v>0</v>
      </c>
      <c r="I21" s="512"/>
      <c r="J21" s="512"/>
      <c r="K21" s="512"/>
      <c r="L21" s="512"/>
      <c r="M21" s="512"/>
      <c r="N21" s="512"/>
      <c r="O21" s="512"/>
      <c r="P21" s="512"/>
      <c r="Q21" s="512"/>
      <c r="R21" s="512"/>
      <c r="S21" s="512"/>
      <c r="T21" s="512"/>
      <c r="U21" s="512"/>
      <c r="V21" s="512"/>
      <c r="W21" s="512"/>
      <c r="X21" s="512"/>
      <c r="Y21" s="512"/>
      <c r="Z21" s="512"/>
      <c r="AA21" s="512"/>
      <c r="AB21" s="512"/>
      <c r="AC21" s="512"/>
      <c r="AD21" s="512"/>
    </row>
    <row r="22" spans="1:30" s="560" customFormat="1" ht="24" customHeight="1">
      <c r="A22" s="850">
        <v>18</v>
      </c>
      <c r="B22" s="558" t="s">
        <v>47</v>
      </c>
      <c r="C22" s="559" t="s">
        <v>611</v>
      </c>
      <c r="D22" s="855">
        <v>8717650.0099999979</v>
      </c>
      <c r="E22" s="856">
        <v>0</v>
      </c>
      <c r="F22" s="856">
        <v>0</v>
      </c>
      <c r="G22" s="857">
        <v>0</v>
      </c>
      <c r="H22" s="858">
        <v>0</v>
      </c>
      <c r="I22" s="512"/>
      <c r="J22" s="512"/>
      <c r="K22" s="522" t="s">
        <v>4</v>
      </c>
      <c r="L22" s="522" t="s">
        <v>4</v>
      </c>
      <c r="M22" s="522" t="s">
        <v>4</v>
      </c>
      <c r="N22" s="522" t="s">
        <v>4</v>
      </c>
      <c r="O22" s="512"/>
      <c r="P22" s="512"/>
      <c r="Q22" s="512"/>
      <c r="R22" s="512"/>
      <c r="S22" s="512"/>
      <c r="T22" s="512"/>
      <c r="U22" s="512"/>
      <c r="V22" s="512"/>
      <c r="W22" s="522" t="s">
        <v>4</v>
      </c>
      <c r="X22" s="522" t="s">
        <v>4</v>
      </c>
      <c r="Y22" s="522" t="s">
        <v>4</v>
      </c>
      <c r="Z22" s="522" t="s">
        <v>4</v>
      </c>
      <c r="AA22" s="512"/>
      <c r="AB22" s="512"/>
      <c r="AC22" s="512"/>
      <c r="AD22" s="512"/>
    </row>
    <row r="23" spans="1:30" s="560" customFormat="1" ht="24" customHeight="1">
      <c r="A23" s="850">
        <v>20</v>
      </c>
      <c r="B23" s="558" t="s">
        <v>47</v>
      </c>
      <c r="C23" s="559" t="s">
        <v>612</v>
      </c>
      <c r="D23" s="855">
        <v>5806878.8999999994</v>
      </c>
      <c r="E23" s="856">
        <v>0</v>
      </c>
      <c r="F23" s="856">
        <v>0</v>
      </c>
      <c r="G23" s="857">
        <v>0</v>
      </c>
      <c r="H23" s="858">
        <v>0</v>
      </c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/>
      <c r="AC23" s="512"/>
      <c r="AD23" s="512"/>
    </row>
    <row r="24" spans="1:30" ht="24" customHeight="1">
      <c r="A24" s="850">
        <v>22</v>
      </c>
      <c r="B24" s="558" t="s">
        <v>47</v>
      </c>
      <c r="C24" s="559" t="s">
        <v>613</v>
      </c>
      <c r="D24" s="855">
        <v>7014122.2699999996</v>
      </c>
      <c r="E24" s="856">
        <v>0</v>
      </c>
      <c r="F24" s="856">
        <v>0</v>
      </c>
      <c r="G24" s="857">
        <v>0</v>
      </c>
      <c r="H24" s="858">
        <v>0</v>
      </c>
      <c r="K24" s="522" t="s">
        <v>4</v>
      </c>
      <c r="L24" s="522" t="s">
        <v>4</v>
      </c>
      <c r="M24" s="522" t="s">
        <v>4</v>
      </c>
      <c r="N24" s="522" t="s">
        <v>4</v>
      </c>
      <c r="W24" s="522" t="s">
        <v>4</v>
      </c>
      <c r="X24" s="522" t="s">
        <v>4</v>
      </c>
      <c r="Y24" s="522" t="s">
        <v>4</v>
      </c>
      <c r="Z24" s="522" t="s">
        <v>4</v>
      </c>
    </row>
    <row r="25" spans="1:30" s="560" customFormat="1" ht="24" customHeight="1">
      <c r="A25" s="850">
        <v>24</v>
      </c>
      <c r="B25" s="558" t="s">
        <v>47</v>
      </c>
      <c r="C25" s="559" t="s">
        <v>614</v>
      </c>
      <c r="D25" s="855">
        <v>6075866.46</v>
      </c>
      <c r="E25" s="856">
        <v>200</v>
      </c>
      <c r="F25" s="856">
        <v>0</v>
      </c>
      <c r="G25" s="857">
        <v>200</v>
      </c>
      <c r="H25" s="858">
        <v>0</v>
      </c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2"/>
      <c r="AB25" s="512"/>
      <c r="AC25" s="512"/>
      <c r="AD25" s="512"/>
    </row>
    <row r="26" spans="1:30" s="561" customFormat="1" ht="24" customHeight="1">
      <c r="A26" s="850">
        <v>26</v>
      </c>
      <c r="B26" s="558" t="s">
        <v>47</v>
      </c>
      <c r="C26" s="559" t="s">
        <v>615</v>
      </c>
      <c r="D26" s="855">
        <v>4149606.9999999995</v>
      </c>
      <c r="E26" s="856">
        <v>0</v>
      </c>
      <c r="F26" s="856">
        <v>0</v>
      </c>
      <c r="G26" s="857">
        <v>0</v>
      </c>
      <c r="H26" s="858">
        <v>0</v>
      </c>
      <c r="I26" s="512"/>
      <c r="J26" s="512"/>
      <c r="K26" s="522" t="s">
        <v>4</v>
      </c>
      <c r="L26" s="522" t="s">
        <v>4</v>
      </c>
      <c r="M26" s="522" t="s">
        <v>4</v>
      </c>
      <c r="N26" s="522" t="s">
        <v>4</v>
      </c>
      <c r="O26" s="512"/>
      <c r="P26" s="512"/>
      <c r="Q26" s="512"/>
      <c r="R26" s="512"/>
      <c r="S26" s="512"/>
      <c r="T26" s="512"/>
      <c r="U26" s="512"/>
      <c r="V26" s="512"/>
      <c r="W26" s="522" t="s">
        <v>4</v>
      </c>
      <c r="X26" s="522" t="s">
        <v>4</v>
      </c>
      <c r="Y26" s="522" t="s">
        <v>4</v>
      </c>
      <c r="Z26" s="522" t="s">
        <v>4</v>
      </c>
      <c r="AA26" s="512"/>
      <c r="AB26" s="512"/>
      <c r="AC26" s="512"/>
      <c r="AD26" s="512"/>
    </row>
    <row r="27" spans="1:30" s="562" customFormat="1" ht="24" customHeight="1">
      <c r="A27" s="850">
        <v>28</v>
      </c>
      <c r="B27" s="558" t="s">
        <v>47</v>
      </c>
      <c r="C27" s="559" t="s">
        <v>616</v>
      </c>
      <c r="D27" s="855">
        <v>4316761.47</v>
      </c>
      <c r="E27" s="856">
        <v>0</v>
      </c>
      <c r="F27" s="856">
        <v>0</v>
      </c>
      <c r="G27" s="857">
        <v>0</v>
      </c>
      <c r="H27" s="858">
        <v>0</v>
      </c>
      <c r="I27" s="512"/>
      <c r="J27" s="512"/>
      <c r="K27" s="512"/>
      <c r="L27" s="512"/>
      <c r="M27" s="512"/>
      <c r="N27" s="512"/>
      <c r="O27" s="512"/>
      <c r="P27" s="512"/>
      <c r="Q27" s="512"/>
      <c r="R27" s="512"/>
      <c r="S27" s="512"/>
      <c r="T27" s="512"/>
      <c r="U27" s="512"/>
      <c r="V27" s="512"/>
      <c r="W27" s="512"/>
      <c r="X27" s="512"/>
      <c r="Y27" s="512"/>
      <c r="Z27" s="512"/>
      <c r="AA27" s="512"/>
      <c r="AB27" s="512"/>
      <c r="AC27" s="512"/>
      <c r="AD27" s="512"/>
    </row>
    <row r="28" spans="1:30" s="562" customFormat="1" ht="24" customHeight="1">
      <c r="A28" s="850">
        <v>30</v>
      </c>
      <c r="B28" s="558" t="s">
        <v>47</v>
      </c>
      <c r="C28" s="559" t="s">
        <v>617</v>
      </c>
      <c r="D28" s="855">
        <v>15624178.739999993</v>
      </c>
      <c r="E28" s="856">
        <v>0</v>
      </c>
      <c r="F28" s="856">
        <v>0</v>
      </c>
      <c r="G28" s="857">
        <v>0</v>
      </c>
      <c r="H28" s="858">
        <v>0</v>
      </c>
      <c r="I28" s="512"/>
      <c r="J28" s="512"/>
      <c r="K28" s="522" t="s">
        <v>4</v>
      </c>
      <c r="L28" s="522" t="s">
        <v>4</v>
      </c>
      <c r="M28" s="522" t="s">
        <v>4</v>
      </c>
      <c r="N28" s="522" t="s">
        <v>4</v>
      </c>
      <c r="O28" s="512"/>
      <c r="P28" s="512"/>
      <c r="Q28" s="512"/>
      <c r="R28" s="512"/>
      <c r="S28" s="512"/>
      <c r="T28" s="512"/>
      <c r="U28" s="512"/>
      <c r="V28" s="512"/>
      <c r="W28" s="522" t="s">
        <v>4</v>
      </c>
      <c r="X28" s="522" t="s">
        <v>4</v>
      </c>
      <c r="Y28" s="522" t="s">
        <v>4</v>
      </c>
      <c r="Z28" s="522" t="s">
        <v>4</v>
      </c>
      <c r="AA28" s="512"/>
      <c r="AB28" s="512"/>
      <c r="AC28" s="512"/>
      <c r="AD28" s="512"/>
    </row>
    <row r="29" spans="1:30" s="562" customFormat="1" ht="24" customHeight="1">
      <c r="A29" s="850">
        <v>32</v>
      </c>
      <c r="B29" s="558" t="s">
        <v>47</v>
      </c>
      <c r="C29" s="559" t="s">
        <v>618</v>
      </c>
      <c r="D29" s="855">
        <v>2499314.939999999</v>
      </c>
      <c r="E29" s="856">
        <v>0</v>
      </c>
      <c r="F29" s="856">
        <v>0</v>
      </c>
      <c r="G29" s="857">
        <v>0</v>
      </c>
      <c r="H29" s="858">
        <v>0</v>
      </c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512"/>
      <c r="T29" s="512"/>
      <c r="U29" s="512"/>
      <c r="V29" s="512"/>
      <c r="W29" s="512"/>
      <c r="X29" s="512"/>
      <c r="Y29" s="512"/>
      <c r="Z29" s="512"/>
      <c r="AA29" s="512"/>
      <c r="AB29" s="512"/>
      <c r="AC29" s="512"/>
      <c r="AD29" s="512"/>
    </row>
    <row r="30" spans="1:30" s="560" customFormat="1" ht="19.5" customHeight="1">
      <c r="A30" s="563" t="s">
        <v>4</v>
      </c>
      <c r="B30" s="564"/>
      <c r="C30" s="563"/>
      <c r="D30" s="565" t="s">
        <v>4</v>
      </c>
      <c r="E30" s="565" t="s">
        <v>4</v>
      </c>
      <c r="F30" s="565" t="s">
        <v>4</v>
      </c>
      <c r="G30" s="566" t="s">
        <v>4</v>
      </c>
      <c r="H30" s="565" t="s">
        <v>4</v>
      </c>
      <c r="I30" s="512"/>
      <c r="J30" s="512"/>
      <c r="K30" s="522" t="s">
        <v>4</v>
      </c>
      <c r="L30" s="522" t="s">
        <v>4</v>
      </c>
      <c r="M30" s="522" t="s">
        <v>4</v>
      </c>
      <c r="N30" s="522" t="s">
        <v>4</v>
      </c>
      <c r="O30" s="512"/>
      <c r="P30" s="512"/>
      <c r="Q30" s="512"/>
      <c r="R30" s="512"/>
      <c r="S30" s="512"/>
      <c r="T30" s="512"/>
      <c r="U30" s="512"/>
      <c r="V30" s="512"/>
      <c r="W30" s="522" t="s">
        <v>4</v>
      </c>
      <c r="X30" s="522" t="s">
        <v>4</v>
      </c>
      <c r="Y30" s="522" t="s">
        <v>4</v>
      </c>
      <c r="Z30" s="522" t="s">
        <v>4</v>
      </c>
      <c r="AA30" s="512"/>
      <c r="AB30" s="512"/>
      <c r="AC30" s="512"/>
      <c r="AD30" s="512"/>
    </row>
    <row r="31" spans="1:30" ht="27" customHeight="1">
      <c r="A31" s="510"/>
      <c r="B31" s="1697" t="s">
        <v>4</v>
      </c>
      <c r="C31" s="1697"/>
      <c r="D31" s="510"/>
      <c r="E31" s="510"/>
      <c r="F31" s="510"/>
      <c r="G31" s="510"/>
      <c r="H31" s="510"/>
    </row>
    <row r="32" spans="1:30">
      <c r="A32" s="510"/>
      <c r="B32" s="510"/>
      <c r="C32" s="510"/>
      <c r="D32" s="510"/>
      <c r="E32" s="510"/>
      <c r="F32" s="510"/>
      <c r="G32" s="510"/>
      <c r="H32" s="510"/>
    </row>
    <row r="33" spans="1:8">
      <c r="A33" s="510"/>
      <c r="B33" s="510"/>
      <c r="C33" s="510"/>
      <c r="D33" s="510"/>
      <c r="E33" s="510"/>
      <c r="F33" s="510"/>
      <c r="G33" s="510"/>
      <c r="H33" s="510"/>
    </row>
    <row r="34" spans="1:8">
      <c r="A34" s="510"/>
      <c r="B34" s="510"/>
      <c r="C34" s="510"/>
      <c r="D34" s="510"/>
      <c r="E34" s="510"/>
      <c r="F34" s="510"/>
      <c r="G34" s="510"/>
      <c r="H34" s="510"/>
    </row>
    <row r="37" spans="1:8">
      <c r="D37" s="567" t="s">
        <v>4</v>
      </c>
    </row>
    <row r="45" spans="1:8">
      <c r="D45" s="568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I15" sqref="I15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9" ht="15.75">
      <c r="A1" s="1709" t="s">
        <v>514</v>
      </c>
      <c r="B1" s="1709"/>
      <c r="C1" s="1709"/>
      <c r="D1" s="286"/>
    </row>
    <row r="4" spans="1:9" ht="15.75">
      <c r="A4" s="1710" t="s">
        <v>515</v>
      </c>
      <c r="B4" s="1710"/>
      <c r="C4" s="1710"/>
      <c r="D4" s="1710"/>
      <c r="E4" s="1710"/>
      <c r="F4" s="1710"/>
      <c r="G4" s="784"/>
    </row>
    <row r="5" spans="1:9" ht="15">
      <c r="B5" s="288"/>
      <c r="C5" s="289"/>
      <c r="D5" s="289"/>
      <c r="E5" s="289"/>
      <c r="F5" s="289"/>
      <c r="G5" s="289"/>
    </row>
    <row r="6" spans="1:9" ht="15">
      <c r="F6" s="327" t="s">
        <v>2</v>
      </c>
      <c r="G6" s="327"/>
    </row>
    <row r="7" spans="1:9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59"/>
    </row>
    <row r="8" spans="1:9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59"/>
    </row>
    <row r="9" spans="1:9" ht="15">
      <c r="A9" s="297"/>
      <c r="B9" s="298"/>
      <c r="C9" s="296" t="s">
        <v>745</v>
      </c>
      <c r="D9" s="322"/>
      <c r="E9" s="324" t="s">
        <v>780</v>
      </c>
      <c r="F9" s="296" t="s">
        <v>521</v>
      </c>
      <c r="G9" s="322"/>
    </row>
    <row r="10" spans="1:9" s="301" customFormat="1" ht="11.25">
      <c r="A10" s="1711" t="s">
        <v>439</v>
      </c>
      <c r="B10" s="1712"/>
      <c r="C10" s="299">
        <v>2</v>
      </c>
      <c r="D10" s="321">
        <v>3</v>
      </c>
      <c r="E10" s="299">
        <v>4</v>
      </c>
      <c r="F10" s="300">
        <v>5</v>
      </c>
      <c r="G10" s="860"/>
    </row>
    <row r="11" spans="1:9" ht="24" customHeight="1">
      <c r="A11" s="1713" t="s">
        <v>522</v>
      </c>
      <c r="B11" s="1714"/>
      <c r="C11" s="700">
        <v>257935000</v>
      </c>
      <c r="D11" s="701">
        <v>257935000</v>
      </c>
      <c r="E11" s="702">
        <v>231768126.28000006</v>
      </c>
      <c r="F11" s="702">
        <v>26166873.719999939</v>
      </c>
      <c r="G11" s="861"/>
    </row>
    <row r="12" spans="1:9" ht="24" customHeight="1">
      <c r="A12" s="1715" t="s">
        <v>523</v>
      </c>
      <c r="B12" s="1716"/>
      <c r="C12" s="700">
        <v>22734149000</v>
      </c>
      <c r="D12" s="701">
        <v>22734149000</v>
      </c>
      <c r="E12" s="702">
        <v>18562921904.5</v>
      </c>
      <c r="F12" s="702">
        <v>4171227095.4999995</v>
      </c>
      <c r="G12" s="701"/>
      <c r="H12" s="1189"/>
      <c r="I12" s="1189"/>
    </row>
    <row r="13" spans="1:9" ht="18" customHeight="1">
      <c r="A13" s="1707" t="s">
        <v>524</v>
      </c>
      <c r="B13" s="1708"/>
      <c r="C13" s="1163"/>
      <c r="E13" s="1163"/>
      <c r="F13" s="1163"/>
      <c r="G13" s="861"/>
      <c r="H13" s="1189"/>
      <c r="I13" s="1189"/>
    </row>
    <row r="14" spans="1:9" ht="15.75" customHeight="1">
      <c r="A14" s="1707" t="s">
        <v>525</v>
      </c>
      <c r="B14" s="1708"/>
      <c r="C14" s="703">
        <v>9989829000</v>
      </c>
      <c r="D14" s="704">
        <v>9989829000</v>
      </c>
      <c r="E14" s="705">
        <v>8787864058.1299992</v>
      </c>
      <c r="F14" s="1197">
        <v>1201964941.8700008</v>
      </c>
      <c r="G14" s="704"/>
      <c r="H14" s="1189"/>
      <c r="I14" s="1189"/>
    </row>
    <row r="15" spans="1:9" ht="15.75" customHeight="1">
      <c r="A15" s="1707" t="s">
        <v>526</v>
      </c>
      <c r="B15" s="1708"/>
      <c r="C15" s="703">
        <v>838140000</v>
      </c>
      <c r="D15" s="704">
        <v>838140000</v>
      </c>
      <c r="E15" s="705">
        <v>313475066</v>
      </c>
      <c r="F15" s="705">
        <v>524664934</v>
      </c>
      <c r="G15" s="862"/>
      <c r="H15" s="1189"/>
      <c r="I15" s="1189"/>
    </row>
    <row r="16" spans="1:9" ht="15.75" customHeight="1">
      <c r="A16" s="1707" t="s">
        <v>527</v>
      </c>
      <c r="B16" s="1708"/>
      <c r="C16" s="703">
        <v>3534853000</v>
      </c>
      <c r="D16" s="704">
        <v>3534853000</v>
      </c>
      <c r="E16" s="705">
        <v>2703233967.8400006</v>
      </c>
      <c r="F16" s="705">
        <v>831619032.15999937</v>
      </c>
      <c r="G16" s="704"/>
      <c r="H16" s="1189"/>
      <c r="I16" s="1189"/>
    </row>
    <row r="17" spans="1:10" ht="15.75" customHeight="1">
      <c r="A17" s="1707" t="s">
        <v>528</v>
      </c>
      <c r="B17" s="1708"/>
      <c r="C17" s="703">
        <v>2099693000</v>
      </c>
      <c r="D17" s="704">
        <v>2099693000</v>
      </c>
      <c r="E17" s="705">
        <v>1496927514.5699999</v>
      </c>
      <c r="F17" s="705">
        <v>602765485.43000007</v>
      </c>
      <c r="G17" s="704"/>
      <c r="H17" s="1189"/>
      <c r="I17" s="1189"/>
    </row>
    <row r="18" spans="1:10" ht="15.75" customHeight="1">
      <c r="A18" s="1707" t="s">
        <v>706</v>
      </c>
      <c r="B18" s="1708"/>
      <c r="C18" s="703">
        <v>2000000000</v>
      </c>
      <c r="D18" s="704">
        <v>2000000000</v>
      </c>
      <c r="E18" s="705">
        <v>1999665872.0400002</v>
      </c>
      <c r="F18" s="705">
        <v>334127.95999979973</v>
      </c>
      <c r="G18" s="862"/>
      <c r="H18" s="1189"/>
      <c r="I18" s="1189"/>
    </row>
    <row r="19" spans="1:10" ht="15.75" customHeight="1">
      <c r="A19" s="1707" t="s">
        <v>529</v>
      </c>
      <c r="B19" s="1708"/>
      <c r="C19" s="1163"/>
      <c r="E19" s="1163"/>
      <c r="F19" s="1163"/>
      <c r="G19" s="862"/>
      <c r="H19" s="1189"/>
      <c r="I19" s="1189"/>
    </row>
    <row r="20" spans="1:10" ht="15.75" customHeight="1">
      <c r="A20" s="302" t="s">
        <v>530</v>
      </c>
      <c r="B20" s="303"/>
      <c r="C20" s="703">
        <v>4271634000</v>
      </c>
      <c r="D20" s="704">
        <v>4271634000</v>
      </c>
      <c r="E20" s="705">
        <v>3261755425.9200006</v>
      </c>
      <c r="F20" s="705">
        <v>1009878574.0799994</v>
      </c>
      <c r="G20" s="704"/>
      <c r="H20" s="1189"/>
      <c r="I20" s="1189"/>
    </row>
    <row r="21" spans="1:10" ht="12.75" customHeight="1">
      <c r="A21" s="1705" t="s">
        <v>4</v>
      </c>
      <c r="B21" s="1706"/>
      <c r="C21" s="304"/>
      <c r="D21" s="305"/>
      <c r="E21" s="325"/>
      <c r="F21" s="306"/>
      <c r="G21" s="863"/>
      <c r="I21" s="1189"/>
    </row>
    <row r="22" spans="1:10" s="320" customFormat="1" ht="22.5" customHeight="1">
      <c r="A22" s="661"/>
      <c r="B22" s="653"/>
      <c r="C22" s="653"/>
      <c r="D22" s="653"/>
      <c r="E22" s="653"/>
      <c r="F22" s="653"/>
      <c r="G22" s="653"/>
      <c r="H22" s="319"/>
      <c r="I22" s="319"/>
      <c r="J22" s="319"/>
    </row>
    <row r="23" spans="1:10" ht="16.5" customHeight="1">
      <c r="A23" s="661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>
      <selection activeCell="I32" sqref="I32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7109375" style="180" customWidth="1"/>
    <col min="6" max="6" width="16.7109375" style="180" customWidth="1"/>
    <col min="7" max="7" width="3.85546875" style="180" customWidth="1"/>
    <col min="8" max="8" width="9.140625" style="180"/>
    <col min="9" max="9" width="16.28515625" style="180" bestFit="1" customWidth="1"/>
    <col min="10" max="10" width="16.85546875" style="180" bestFit="1" customWidth="1"/>
    <col min="11" max="13" width="18.5703125" style="180" bestFit="1" customWidth="1"/>
    <col min="14" max="14" width="9.140625" style="180"/>
    <col min="15" max="15" width="19.28515625" style="180" customWidth="1"/>
    <col min="16" max="16" width="9.140625" style="180"/>
    <col min="17" max="17" width="25.42578125" style="180" customWidth="1"/>
    <col min="18" max="257" width="9.140625" style="180"/>
    <col min="258" max="258" width="4.5703125" style="180" customWidth="1"/>
    <col min="259" max="259" width="87.28515625" style="180" customWidth="1"/>
    <col min="260" max="261" width="20.7109375" style="180" customWidth="1"/>
    <col min="262" max="262" width="16.7109375" style="180" customWidth="1"/>
    <col min="263" max="263" width="3.85546875" style="180" customWidth="1"/>
    <col min="264" max="270" width="9.140625" style="180"/>
    <col min="271" max="271" width="19.28515625" style="180" customWidth="1"/>
    <col min="272" max="272" width="9.140625" style="180"/>
    <col min="273" max="273" width="25.42578125" style="180" customWidth="1"/>
    <col min="274" max="513" width="9.140625" style="180"/>
    <col min="514" max="514" width="4.5703125" style="180" customWidth="1"/>
    <col min="515" max="515" width="87.28515625" style="180" customWidth="1"/>
    <col min="516" max="517" width="20.7109375" style="180" customWidth="1"/>
    <col min="518" max="518" width="16.7109375" style="180" customWidth="1"/>
    <col min="519" max="519" width="3.85546875" style="180" customWidth="1"/>
    <col min="520" max="526" width="9.140625" style="180"/>
    <col min="527" max="527" width="19.28515625" style="180" customWidth="1"/>
    <col min="528" max="528" width="9.140625" style="180"/>
    <col min="529" max="529" width="25.42578125" style="180" customWidth="1"/>
    <col min="530" max="769" width="9.140625" style="180"/>
    <col min="770" max="770" width="4.5703125" style="180" customWidth="1"/>
    <col min="771" max="771" width="87.28515625" style="180" customWidth="1"/>
    <col min="772" max="773" width="20.7109375" style="180" customWidth="1"/>
    <col min="774" max="774" width="16.7109375" style="180" customWidth="1"/>
    <col min="775" max="775" width="3.85546875" style="180" customWidth="1"/>
    <col min="776" max="782" width="9.140625" style="180"/>
    <col min="783" max="783" width="19.28515625" style="180" customWidth="1"/>
    <col min="784" max="784" width="9.140625" style="180"/>
    <col min="785" max="785" width="25.42578125" style="180" customWidth="1"/>
    <col min="786" max="1025" width="9.140625" style="180"/>
    <col min="1026" max="1026" width="4.5703125" style="180" customWidth="1"/>
    <col min="1027" max="1027" width="87.28515625" style="180" customWidth="1"/>
    <col min="1028" max="1029" width="20.7109375" style="180" customWidth="1"/>
    <col min="1030" max="1030" width="16.7109375" style="180" customWidth="1"/>
    <col min="1031" max="1031" width="3.85546875" style="180" customWidth="1"/>
    <col min="1032" max="1038" width="9.140625" style="180"/>
    <col min="1039" max="1039" width="19.28515625" style="180" customWidth="1"/>
    <col min="1040" max="1040" width="9.140625" style="180"/>
    <col min="1041" max="1041" width="25.42578125" style="180" customWidth="1"/>
    <col min="1042" max="1281" width="9.140625" style="180"/>
    <col min="1282" max="1282" width="4.5703125" style="180" customWidth="1"/>
    <col min="1283" max="1283" width="87.28515625" style="180" customWidth="1"/>
    <col min="1284" max="1285" width="20.7109375" style="180" customWidth="1"/>
    <col min="1286" max="1286" width="16.7109375" style="180" customWidth="1"/>
    <col min="1287" max="1287" width="3.85546875" style="180" customWidth="1"/>
    <col min="1288" max="1294" width="9.140625" style="180"/>
    <col min="1295" max="1295" width="19.28515625" style="180" customWidth="1"/>
    <col min="1296" max="1296" width="9.140625" style="180"/>
    <col min="1297" max="1297" width="25.42578125" style="180" customWidth="1"/>
    <col min="1298" max="1537" width="9.140625" style="180"/>
    <col min="1538" max="1538" width="4.5703125" style="180" customWidth="1"/>
    <col min="1539" max="1539" width="87.28515625" style="180" customWidth="1"/>
    <col min="1540" max="1541" width="20.7109375" style="180" customWidth="1"/>
    <col min="1542" max="1542" width="16.7109375" style="180" customWidth="1"/>
    <col min="1543" max="1543" width="3.85546875" style="180" customWidth="1"/>
    <col min="1544" max="1550" width="9.140625" style="180"/>
    <col min="1551" max="1551" width="19.28515625" style="180" customWidth="1"/>
    <col min="1552" max="1552" width="9.140625" style="180"/>
    <col min="1553" max="1553" width="25.42578125" style="180" customWidth="1"/>
    <col min="1554" max="1793" width="9.140625" style="180"/>
    <col min="1794" max="1794" width="4.5703125" style="180" customWidth="1"/>
    <col min="1795" max="1795" width="87.28515625" style="180" customWidth="1"/>
    <col min="1796" max="1797" width="20.7109375" style="180" customWidth="1"/>
    <col min="1798" max="1798" width="16.7109375" style="180" customWidth="1"/>
    <col min="1799" max="1799" width="3.85546875" style="180" customWidth="1"/>
    <col min="1800" max="1806" width="9.140625" style="180"/>
    <col min="1807" max="1807" width="19.28515625" style="180" customWidth="1"/>
    <col min="1808" max="1808" width="9.140625" style="180"/>
    <col min="1809" max="1809" width="25.42578125" style="180" customWidth="1"/>
    <col min="1810" max="2049" width="9.140625" style="180"/>
    <col min="2050" max="2050" width="4.5703125" style="180" customWidth="1"/>
    <col min="2051" max="2051" width="87.28515625" style="180" customWidth="1"/>
    <col min="2052" max="2053" width="20.7109375" style="180" customWidth="1"/>
    <col min="2054" max="2054" width="16.7109375" style="180" customWidth="1"/>
    <col min="2055" max="2055" width="3.85546875" style="180" customWidth="1"/>
    <col min="2056" max="2062" width="9.140625" style="180"/>
    <col min="2063" max="2063" width="19.28515625" style="180" customWidth="1"/>
    <col min="2064" max="2064" width="9.140625" style="180"/>
    <col min="2065" max="2065" width="25.42578125" style="180" customWidth="1"/>
    <col min="2066" max="2305" width="9.140625" style="180"/>
    <col min="2306" max="2306" width="4.5703125" style="180" customWidth="1"/>
    <col min="2307" max="2307" width="87.28515625" style="180" customWidth="1"/>
    <col min="2308" max="2309" width="20.7109375" style="180" customWidth="1"/>
    <col min="2310" max="2310" width="16.7109375" style="180" customWidth="1"/>
    <col min="2311" max="2311" width="3.85546875" style="180" customWidth="1"/>
    <col min="2312" max="2318" width="9.140625" style="180"/>
    <col min="2319" max="2319" width="19.28515625" style="180" customWidth="1"/>
    <col min="2320" max="2320" width="9.140625" style="180"/>
    <col min="2321" max="2321" width="25.42578125" style="180" customWidth="1"/>
    <col min="2322" max="2561" width="9.140625" style="180"/>
    <col min="2562" max="2562" width="4.5703125" style="180" customWidth="1"/>
    <col min="2563" max="2563" width="87.28515625" style="180" customWidth="1"/>
    <col min="2564" max="2565" width="20.7109375" style="180" customWidth="1"/>
    <col min="2566" max="2566" width="16.7109375" style="180" customWidth="1"/>
    <col min="2567" max="2567" width="3.85546875" style="180" customWidth="1"/>
    <col min="2568" max="2574" width="9.140625" style="180"/>
    <col min="2575" max="2575" width="19.28515625" style="180" customWidth="1"/>
    <col min="2576" max="2576" width="9.140625" style="180"/>
    <col min="2577" max="2577" width="25.42578125" style="180" customWidth="1"/>
    <col min="2578" max="2817" width="9.140625" style="180"/>
    <col min="2818" max="2818" width="4.5703125" style="180" customWidth="1"/>
    <col min="2819" max="2819" width="87.28515625" style="180" customWidth="1"/>
    <col min="2820" max="2821" width="20.7109375" style="180" customWidth="1"/>
    <col min="2822" max="2822" width="16.7109375" style="180" customWidth="1"/>
    <col min="2823" max="2823" width="3.85546875" style="180" customWidth="1"/>
    <col min="2824" max="2830" width="9.140625" style="180"/>
    <col min="2831" max="2831" width="19.28515625" style="180" customWidth="1"/>
    <col min="2832" max="2832" width="9.140625" style="180"/>
    <col min="2833" max="2833" width="25.42578125" style="180" customWidth="1"/>
    <col min="2834" max="3073" width="9.140625" style="180"/>
    <col min="3074" max="3074" width="4.5703125" style="180" customWidth="1"/>
    <col min="3075" max="3075" width="87.28515625" style="180" customWidth="1"/>
    <col min="3076" max="3077" width="20.7109375" style="180" customWidth="1"/>
    <col min="3078" max="3078" width="16.7109375" style="180" customWidth="1"/>
    <col min="3079" max="3079" width="3.85546875" style="180" customWidth="1"/>
    <col min="3080" max="3086" width="9.140625" style="180"/>
    <col min="3087" max="3087" width="19.28515625" style="180" customWidth="1"/>
    <col min="3088" max="3088" width="9.140625" style="180"/>
    <col min="3089" max="3089" width="25.42578125" style="180" customWidth="1"/>
    <col min="3090" max="3329" width="9.140625" style="180"/>
    <col min="3330" max="3330" width="4.5703125" style="180" customWidth="1"/>
    <col min="3331" max="3331" width="87.28515625" style="180" customWidth="1"/>
    <col min="3332" max="3333" width="20.7109375" style="180" customWidth="1"/>
    <col min="3334" max="3334" width="16.7109375" style="180" customWidth="1"/>
    <col min="3335" max="3335" width="3.85546875" style="180" customWidth="1"/>
    <col min="3336" max="3342" width="9.140625" style="180"/>
    <col min="3343" max="3343" width="19.28515625" style="180" customWidth="1"/>
    <col min="3344" max="3344" width="9.140625" style="180"/>
    <col min="3345" max="3345" width="25.42578125" style="180" customWidth="1"/>
    <col min="3346" max="3585" width="9.140625" style="180"/>
    <col min="3586" max="3586" width="4.5703125" style="180" customWidth="1"/>
    <col min="3587" max="3587" width="87.28515625" style="180" customWidth="1"/>
    <col min="3588" max="3589" width="20.7109375" style="180" customWidth="1"/>
    <col min="3590" max="3590" width="16.7109375" style="180" customWidth="1"/>
    <col min="3591" max="3591" width="3.85546875" style="180" customWidth="1"/>
    <col min="3592" max="3598" width="9.140625" style="180"/>
    <col min="3599" max="3599" width="19.28515625" style="180" customWidth="1"/>
    <col min="3600" max="3600" width="9.140625" style="180"/>
    <col min="3601" max="3601" width="25.42578125" style="180" customWidth="1"/>
    <col min="3602" max="3841" width="9.140625" style="180"/>
    <col min="3842" max="3842" width="4.5703125" style="180" customWidth="1"/>
    <col min="3843" max="3843" width="87.28515625" style="180" customWidth="1"/>
    <col min="3844" max="3845" width="20.7109375" style="180" customWidth="1"/>
    <col min="3846" max="3846" width="16.7109375" style="180" customWidth="1"/>
    <col min="3847" max="3847" width="3.85546875" style="180" customWidth="1"/>
    <col min="3848" max="3854" width="9.140625" style="180"/>
    <col min="3855" max="3855" width="19.28515625" style="180" customWidth="1"/>
    <col min="3856" max="3856" width="9.140625" style="180"/>
    <col min="3857" max="3857" width="25.42578125" style="180" customWidth="1"/>
    <col min="3858" max="4097" width="9.140625" style="180"/>
    <col min="4098" max="4098" width="4.5703125" style="180" customWidth="1"/>
    <col min="4099" max="4099" width="87.28515625" style="180" customWidth="1"/>
    <col min="4100" max="4101" width="20.7109375" style="180" customWidth="1"/>
    <col min="4102" max="4102" width="16.7109375" style="180" customWidth="1"/>
    <col min="4103" max="4103" width="3.85546875" style="180" customWidth="1"/>
    <col min="4104" max="4110" width="9.140625" style="180"/>
    <col min="4111" max="4111" width="19.28515625" style="180" customWidth="1"/>
    <col min="4112" max="4112" width="9.140625" style="180"/>
    <col min="4113" max="4113" width="25.42578125" style="180" customWidth="1"/>
    <col min="4114" max="4353" width="9.140625" style="180"/>
    <col min="4354" max="4354" width="4.5703125" style="180" customWidth="1"/>
    <col min="4355" max="4355" width="87.28515625" style="180" customWidth="1"/>
    <col min="4356" max="4357" width="20.7109375" style="180" customWidth="1"/>
    <col min="4358" max="4358" width="16.7109375" style="180" customWidth="1"/>
    <col min="4359" max="4359" width="3.85546875" style="180" customWidth="1"/>
    <col min="4360" max="4366" width="9.140625" style="180"/>
    <col min="4367" max="4367" width="19.28515625" style="180" customWidth="1"/>
    <col min="4368" max="4368" width="9.140625" style="180"/>
    <col min="4369" max="4369" width="25.42578125" style="180" customWidth="1"/>
    <col min="4370" max="4609" width="9.140625" style="180"/>
    <col min="4610" max="4610" width="4.5703125" style="180" customWidth="1"/>
    <col min="4611" max="4611" width="87.28515625" style="180" customWidth="1"/>
    <col min="4612" max="4613" width="20.7109375" style="180" customWidth="1"/>
    <col min="4614" max="4614" width="16.7109375" style="180" customWidth="1"/>
    <col min="4615" max="4615" width="3.85546875" style="180" customWidth="1"/>
    <col min="4616" max="4622" width="9.140625" style="180"/>
    <col min="4623" max="4623" width="19.28515625" style="180" customWidth="1"/>
    <col min="4624" max="4624" width="9.140625" style="180"/>
    <col min="4625" max="4625" width="25.42578125" style="180" customWidth="1"/>
    <col min="4626" max="4865" width="9.140625" style="180"/>
    <col min="4866" max="4866" width="4.5703125" style="180" customWidth="1"/>
    <col min="4867" max="4867" width="87.28515625" style="180" customWidth="1"/>
    <col min="4868" max="4869" width="20.7109375" style="180" customWidth="1"/>
    <col min="4870" max="4870" width="16.7109375" style="180" customWidth="1"/>
    <col min="4871" max="4871" width="3.85546875" style="180" customWidth="1"/>
    <col min="4872" max="4878" width="9.140625" style="180"/>
    <col min="4879" max="4879" width="19.28515625" style="180" customWidth="1"/>
    <col min="4880" max="4880" width="9.140625" style="180"/>
    <col min="4881" max="4881" width="25.42578125" style="180" customWidth="1"/>
    <col min="4882" max="5121" width="9.140625" style="180"/>
    <col min="5122" max="5122" width="4.5703125" style="180" customWidth="1"/>
    <col min="5123" max="5123" width="87.28515625" style="180" customWidth="1"/>
    <col min="5124" max="5125" width="20.7109375" style="180" customWidth="1"/>
    <col min="5126" max="5126" width="16.7109375" style="180" customWidth="1"/>
    <col min="5127" max="5127" width="3.85546875" style="180" customWidth="1"/>
    <col min="5128" max="5134" width="9.140625" style="180"/>
    <col min="5135" max="5135" width="19.28515625" style="180" customWidth="1"/>
    <col min="5136" max="5136" width="9.140625" style="180"/>
    <col min="5137" max="5137" width="25.42578125" style="180" customWidth="1"/>
    <col min="5138" max="5377" width="9.140625" style="180"/>
    <col min="5378" max="5378" width="4.5703125" style="180" customWidth="1"/>
    <col min="5379" max="5379" width="87.28515625" style="180" customWidth="1"/>
    <col min="5380" max="5381" width="20.7109375" style="180" customWidth="1"/>
    <col min="5382" max="5382" width="16.7109375" style="180" customWidth="1"/>
    <col min="5383" max="5383" width="3.85546875" style="180" customWidth="1"/>
    <col min="5384" max="5390" width="9.140625" style="180"/>
    <col min="5391" max="5391" width="19.28515625" style="180" customWidth="1"/>
    <col min="5392" max="5392" width="9.140625" style="180"/>
    <col min="5393" max="5393" width="25.42578125" style="180" customWidth="1"/>
    <col min="5394" max="5633" width="9.140625" style="180"/>
    <col min="5634" max="5634" width="4.5703125" style="180" customWidth="1"/>
    <col min="5635" max="5635" width="87.28515625" style="180" customWidth="1"/>
    <col min="5636" max="5637" width="20.7109375" style="180" customWidth="1"/>
    <col min="5638" max="5638" width="16.7109375" style="180" customWidth="1"/>
    <col min="5639" max="5639" width="3.85546875" style="180" customWidth="1"/>
    <col min="5640" max="5646" width="9.140625" style="180"/>
    <col min="5647" max="5647" width="19.28515625" style="180" customWidth="1"/>
    <col min="5648" max="5648" width="9.140625" style="180"/>
    <col min="5649" max="5649" width="25.42578125" style="180" customWidth="1"/>
    <col min="5650" max="5889" width="9.140625" style="180"/>
    <col min="5890" max="5890" width="4.5703125" style="180" customWidth="1"/>
    <col min="5891" max="5891" width="87.28515625" style="180" customWidth="1"/>
    <col min="5892" max="5893" width="20.7109375" style="180" customWidth="1"/>
    <col min="5894" max="5894" width="16.7109375" style="180" customWidth="1"/>
    <col min="5895" max="5895" width="3.85546875" style="180" customWidth="1"/>
    <col min="5896" max="5902" width="9.140625" style="180"/>
    <col min="5903" max="5903" width="19.28515625" style="180" customWidth="1"/>
    <col min="5904" max="5904" width="9.140625" style="180"/>
    <col min="5905" max="5905" width="25.42578125" style="180" customWidth="1"/>
    <col min="5906" max="6145" width="9.140625" style="180"/>
    <col min="6146" max="6146" width="4.5703125" style="180" customWidth="1"/>
    <col min="6147" max="6147" width="87.28515625" style="180" customWidth="1"/>
    <col min="6148" max="6149" width="20.7109375" style="180" customWidth="1"/>
    <col min="6150" max="6150" width="16.7109375" style="180" customWidth="1"/>
    <col min="6151" max="6151" width="3.85546875" style="180" customWidth="1"/>
    <col min="6152" max="6158" width="9.140625" style="180"/>
    <col min="6159" max="6159" width="19.28515625" style="180" customWidth="1"/>
    <col min="6160" max="6160" width="9.140625" style="180"/>
    <col min="6161" max="6161" width="25.42578125" style="180" customWidth="1"/>
    <col min="6162" max="6401" width="9.140625" style="180"/>
    <col min="6402" max="6402" width="4.5703125" style="180" customWidth="1"/>
    <col min="6403" max="6403" width="87.28515625" style="180" customWidth="1"/>
    <col min="6404" max="6405" width="20.7109375" style="180" customWidth="1"/>
    <col min="6406" max="6406" width="16.7109375" style="180" customWidth="1"/>
    <col min="6407" max="6407" width="3.85546875" style="180" customWidth="1"/>
    <col min="6408" max="6414" width="9.140625" style="180"/>
    <col min="6415" max="6415" width="19.28515625" style="180" customWidth="1"/>
    <col min="6416" max="6416" width="9.140625" style="180"/>
    <col min="6417" max="6417" width="25.42578125" style="180" customWidth="1"/>
    <col min="6418" max="6657" width="9.140625" style="180"/>
    <col min="6658" max="6658" width="4.5703125" style="180" customWidth="1"/>
    <col min="6659" max="6659" width="87.28515625" style="180" customWidth="1"/>
    <col min="6660" max="6661" width="20.7109375" style="180" customWidth="1"/>
    <col min="6662" max="6662" width="16.7109375" style="180" customWidth="1"/>
    <col min="6663" max="6663" width="3.85546875" style="180" customWidth="1"/>
    <col min="6664" max="6670" width="9.140625" style="180"/>
    <col min="6671" max="6671" width="19.28515625" style="180" customWidth="1"/>
    <col min="6672" max="6672" width="9.140625" style="180"/>
    <col min="6673" max="6673" width="25.42578125" style="180" customWidth="1"/>
    <col min="6674" max="6913" width="9.140625" style="180"/>
    <col min="6914" max="6914" width="4.5703125" style="180" customWidth="1"/>
    <col min="6915" max="6915" width="87.28515625" style="180" customWidth="1"/>
    <col min="6916" max="6917" width="20.7109375" style="180" customWidth="1"/>
    <col min="6918" max="6918" width="16.7109375" style="180" customWidth="1"/>
    <col min="6919" max="6919" width="3.85546875" style="180" customWidth="1"/>
    <col min="6920" max="6926" width="9.140625" style="180"/>
    <col min="6927" max="6927" width="19.28515625" style="180" customWidth="1"/>
    <col min="6928" max="6928" width="9.140625" style="180"/>
    <col min="6929" max="6929" width="25.42578125" style="180" customWidth="1"/>
    <col min="6930" max="7169" width="9.140625" style="180"/>
    <col min="7170" max="7170" width="4.5703125" style="180" customWidth="1"/>
    <col min="7171" max="7171" width="87.28515625" style="180" customWidth="1"/>
    <col min="7172" max="7173" width="20.7109375" style="180" customWidth="1"/>
    <col min="7174" max="7174" width="16.7109375" style="180" customWidth="1"/>
    <col min="7175" max="7175" width="3.85546875" style="180" customWidth="1"/>
    <col min="7176" max="7182" width="9.140625" style="180"/>
    <col min="7183" max="7183" width="19.28515625" style="180" customWidth="1"/>
    <col min="7184" max="7184" width="9.140625" style="180"/>
    <col min="7185" max="7185" width="25.42578125" style="180" customWidth="1"/>
    <col min="7186" max="7425" width="9.140625" style="180"/>
    <col min="7426" max="7426" width="4.5703125" style="180" customWidth="1"/>
    <col min="7427" max="7427" width="87.28515625" style="180" customWidth="1"/>
    <col min="7428" max="7429" width="20.7109375" style="180" customWidth="1"/>
    <col min="7430" max="7430" width="16.7109375" style="180" customWidth="1"/>
    <col min="7431" max="7431" width="3.85546875" style="180" customWidth="1"/>
    <col min="7432" max="7438" width="9.140625" style="180"/>
    <col min="7439" max="7439" width="19.28515625" style="180" customWidth="1"/>
    <col min="7440" max="7440" width="9.140625" style="180"/>
    <col min="7441" max="7441" width="25.42578125" style="180" customWidth="1"/>
    <col min="7442" max="7681" width="9.140625" style="180"/>
    <col min="7682" max="7682" width="4.5703125" style="180" customWidth="1"/>
    <col min="7683" max="7683" width="87.28515625" style="180" customWidth="1"/>
    <col min="7684" max="7685" width="20.7109375" style="180" customWidth="1"/>
    <col min="7686" max="7686" width="16.7109375" style="180" customWidth="1"/>
    <col min="7687" max="7687" width="3.85546875" style="180" customWidth="1"/>
    <col min="7688" max="7694" width="9.140625" style="180"/>
    <col min="7695" max="7695" width="19.28515625" style="180" customWidth="1"/>
    <col min="7696" max="7696" width="9.140625" style="180"/>
    <col min="7697" max="7697" width="25.42578125" style="180" customWidth="1"/>
    <col min="7698" max="7937" width="9.140625" style="180"/>
    <col min="7938" max="7938" width="4.5703125" style="180" customWidth="1"/>
    <col min="7939" max="7939" width="87.28515625" style="180" customWidth="1"/>
    <col min="7940" max="7941" width="20.7109375" style="180" customWidth="1"/>
    <col min="7942" max="7942" width="16.7109375" style="180" customWidth="1"/>
    <col min="7943" max="7943" width="3.85546875" style="180" customWidth="1"/>
    <col min="7944" max="7950" width="9.140625" style="180"/>
    <col min="7951" max="7951" width="19.28515625" style="180" customWidth="1"/>
    <col min="7952" max="7952" width="9.140625" style="180"/>
    <col min="7953" max="7953" width="25.42578125" style="180" customWidth="1"/>
    <col min="7954" max="8193" width="9.140625" style="180"/>
    <col min="8194" max="8194" width="4.5703125" style="180" customWidth="1"/>
    <col min="8195" max="8195" width="87.28515625" style="180" customWidth="1"/>
    <col min="8196" max="8197" width="20.7109375" style="180" customWidth="1"/>
    <col min="8198" max="8198" width="16.7109375" style="180" customWidth="1"/>
    <col min="8199" max="8199" width="3.85546875" style="180" customWidth="1"/>
    <col min="8200" max="8206" width="9.140625" style="180"/>
    <col min="8207" max="8207" width="19.28515625" style="180" customWidth="1"/>
    <col min="8208" max="8208" width="9.140625" style="180"/>
    <col min="8209" max="8209" width="25.42578125" style="180" customWidth="1"/>
    <col min="8210" max="8449" width="9.140625" style="180"/>
    <col min="8450" max="8450" width="4.5703125" style="180" customWidth="1"/>
    <col min="8451" max="8451" width="87.28515625" style="180" customWidth="1"/>
    <col min="8452" max="8453" width="20.7109375" style="180" customWidth="1"/>
    <col min="8454" max="8454" width="16.7109375" style="180" customWidth="1"/>
    <col min="8455" max="8455" width="3.85546875" style="180" customWidth="1"/>
    <col min="8456" max="8462" width="9.140625" style="180"/>
    <col min="8463" max="8463" width="19.28515625" style="180" customWidth="1"/>
    <col min="8464" max="8464" width="9.140625" style="180"/>
    <col min="8465" max="8465" width="25.42578125" style="180" customWidth="1"/>
    <col min="8466" max="8705" width="9.140625" style="180"/>
    <col min="8706" max="8706" width="4.5703125" style="180" customWidth="1"/>
    <col min="8707" max="8707" width="87.28515625" style="180" customWidth="1"/>
    <col min="8708" max="8709" width="20.7109375" style="180" customWidth="1"/>
    <col min="8710" max="8710" width="16.7109375" style="180" customWidth="1"/>
    <col min="8711" max="8711" width="3.85546875" style="180" customWidth="1"/>
    <col min="8712" max="8718" width="9.140625" style="180"/>
    <col min="8719" max="8719" width="19.28515625" style="180" customWidth="1"/>
    <col min="8720" max="8720" width="9.140625" style="180"/>
    <col min="8721" max="8721" width="25.42578125" style="180" customWidth="1"/>
    <col min="8722" max="8961" width="9.140625" style="180"/>
    <col min="8962" max="8962" width="4.5703125" style="180" customWidth="1"/>
    <col min="8963" max="8963" width="87.28515625" style="180" customWidth="1"/>
    <col min="8964" max="8965" width="20.7109375" style="180" customWidth="1"/>
    <col min="8966" max="8966" width="16.7109375" style="180" customWidth="1"/>
    <col min="8967" max="8967" width="3.85546875" style="180" customWidth="1"/>
    <col min="8968" max="8974" width="9.140625" style="180"/>
    <col min="8975" max="8975" width="19.28515625" style="180" customWidth="1"/>
    <col min="8976" max="8976" width="9.140625" style="180"/>
    <col min="8977" max="8977" width="25.42578125" style="180" customWidth="1"/>
    <col min="8978" max="9217" width="9.140625" style="180"/>
    <col min="9218" max="9218" width="4.5703125" style="180" customWidth="1"/>
    <col min="9219" max="9219" width="87.28515625" style="180" customWidth="1"/>
    <col min="9220" max="9221" width="20.7109375" style="180" customWidth="1"/>
    <col min="9222" max="9222" width="16.7109375" style="180" customWidth="1"/>
    <col min="9223" max="9223" width="3.85546875" style="180" customWidth="1"/>
    <col min="9224" max="9230" width="9.140625" style="180"/>
    <col min="9231" max="9231" width="19.28515625" style="180" customWidth="1"/>
    <col min="9232" max="9232" width="9.140625" style="180"/>
    <col min="9233" max="9233" width="25.42578125" style="180" customWidth="1"/>
    <col min="9234" max="9473" width="9.140625" style="180"/>
    <col min="9474" max="9474" width="4.5703125" style="180" customWidth="1"/>
    <col min="9475" max="9475" width="87.28515625" style="180" customWidth="1"/>
    <col min="9476" max="9477" width="20.7109375" style="180" customWidth="1"/>
    <col min="9478" max="9478" width="16.7109375" style="180" customWidth="1"/>
    <col min="9479" max="9479" width="3.85546875" style="180" customWidth="1"/>
    <col min="9480" max="9486" width="9.140625" style="180"/>
    <col min="9487" max="9487" width="19.28515625" style="180" customWidth="1"/>
    <col min="9488" max="9488" width="9.140625" style="180"/>
    <col min="9489" max="9489" width="25.42578125" style="180" customWidth="1"/>
    <col min="9490" max="9729" width="9.140625" style="180"/>
    <col min="9730" max="9730" width="4.5703125" style="180" customWidth="1"/>
    <col min="9731" max="9731" width="87.28515625" style="180" customWidth="1"/>
    <col min="9732" max="9733" width="20.7109375" style="180" customWidth="1"/>
    <col min="9734" max="9734" width="16.7109375" style="180" customWidth="1"/>
    <col min="9735" max="9735" width="3.85546875" style="180" customWidth="1"/>
    <col min="9736" max="9742" width="9.140625" style="180"/>
    <col min="9743" max="9743" width="19.28515625" style="180" customWidth="1"/>
    <col min="9744" max="9744" width="9.140625" style="180"/>
    <col min="9745" max="9745" width="25.42578125" style="180" customWidth="1"/>
    <col min="9746" max="9985" width="9.140625" style="180"/>
    <col min="9986" max="9986" width="4.5703125" style="180" customWidth="1"/>
    <col min="9987" max="9987" width="87.28515625" style="180" customWidth="1"/>
    <col min="9988" max="9989" width="20.7109375" style="180" customWidth="1"/>
    <col min="9990" max="9990" width="16.7109375" style="180" customWidth="1"/>
    <col min="9991" max="9991" width="3.85546875" style="180" customWidth="1"/>
    <col min="9992" max="9998" width="9.140625" style="180"/>
    <col min="9999" max="9999" width="19.28515625" style="180" customWidth="1"/>
    <col min="10000" max="10000" width="9.140625" style="180"/>
    <col min="10001" max="10001" width="25.42578125" style="180" customWidth="1"/>
    <col min="10002" max="10241" width="9.140625" style="180"/>
    <col min="10242" max="10242" width="4.5703125" style="180" customWidth="1"/>
    <col min="10243" max="10243" width="87.28515625" style="180" customWidth="1"/>
    <col min="10244" max="10245" width="20.7109375" style="180" customWidth="1"/>
    <col min="10246" max="10246" width="16.7109375" style="180" customWidth="1"/>
    <col min="10247" max="10247" width="3.85546875" style="180" customWidth="1"/>
    <col min="10248" max="10254" width="9.140625" style="180"/>
    <col min="10255" max="10255" width="19.28515625" style="180" customWidth="1"/>
    <col min="10256" max="10256" width="9.140625" style="180"/>
    <col min="10257" max="10257" width="25.42578125" style="180" customWidth="1"/>
    <col min="10258" max="10497" width="9.140625" style="180"/>
    <col min="10498" max="10498" width="4.5703125" style="180" customWidth="1"/>
    <col min="10499" max="10499" width="87.28515625" style="180" customWidth="1"/>
    <col min="10500" max="10501" width="20.7109375" style="180" customWidth="1"/>
    <col min="10502" max="10502" width="16.7109375" style="180" customWidth="1"/>
    <col min="10503" max="10503" width="3.85546875" style="180" customWidth="1"/>
    <col min="10504" max="10510" width="9.140625" style="180"/>
    <col min="10511" max="10511" width="19.28515625" style="180" customWidth="1"/>
    <col min="10512" max="10512" width="9.140625" style="180"/>
    <col min="10513" max="10513" width="25.42578125" style="180" customWidth="1"/>
    <col min="10514" max="10753" width="9.140625" style="180"/>
    <col min="10754" max="10754" width="4.5703125" style="180" customWidth="1"/>
    <col min="10755" max="10755" width="87.28515625" style="180" customWidth="1"/>
    <col min="10756" max="10757" width="20.7109375" style="180" customWidth="1"/>
    <col min="10758" max="10758" width="16.7109375" style="180" customWidth="1"/>
    <col min="10759" max="10759" width="3.85546875" style="180" customWidth="1"/>
    <col min="10760" max="10766" width="9.140625" style="180"/>
    <col min="10767" max="10767" width="19.28515625" style="180" customWidth="1"/>
    <col min="10768" max="10768" width="9.140625" style="180"/>
    <col min="10769" max="10769" width="25.42578125" style="180" customWidth="1"/>
    <col min="10770" max="11009" width="9.140625" style="180"/>
    <col min="11010" max="11010" width="4.5703125" style="180" customWidth="1"/>
    <col min="11011" max="11011" width="87.28515625" style="180" customWidth="1"/>
    <col min="11012" max="11013" width="20.7109375" style="180" customWidth="1"/>
    <col min="11014" max="11014" width="16.7109375" style="180" customWidth="1"/>
    <col min="11015" max="11015" width="3.85546875" style="180" customWidth="1"/>
    <col min="11016" max="11022" width="9.140625" style="180"/>
    <col min="11023" max="11023" width="19.28515625" style="180" customWidth="1"/>
    <col min="11024" max="11024" width="9.140625" style="180"/>
    <col min="11025" max="11025" width="25.42578125" style="180" customWidth="1"/>
    <col min="11026" max="11265" width="9.140625" style="180"/>
    <col min="11266" max="11266" width="4.5703125" style="180" customWidth="1"/>
    <col min="11267" max="11267" width="87.28515625" style="180" customWidth="1"/>
    <col min="11268" max="11269" width="20.7109375" style="180" customWidth="1"/>
    <col min="11270" max="11270" width="16.7109375" style="180" customWidth="1"/>
    <col min="11271" max="11271" width="3.85546875" style="180" customWidth="1"/>
    <col min="11272" max="11278" width="9.140625" style="180"/>
    <col min="11279" max="11279" width="19.28515625" style="180" customWidth="1"/>
    <col min="11280" max="11280" width="9.140625" style="180"/>
    <col min="11281" max="11281" width="25.42578125" style="180" customWidth="1"/>
    <col min="11282" max="11521" width="9.140625" style="180"/>
    <col min="11522" max="11522" width="4.5703125" style="180" customWidth="1"/>
    <col min="11523" max="11523" width="87.28515625" style="180" customWidth="1"/>
    <col min="11524" max="11525" width="20.7109375" style="180" customWidth="1"/>
    <col min="11526" max="11526" width="16.7109375" style="180" customWidth="1"/>
    <col min="11527" max="11527" width="3.85546875" style="180" customWidth="1"/>
    <col min="11528" max="11534" width="9.140625" style="180"/>
    <col min="11535" max="11535" width="19.28515625" style="180" customWidth="1"/>
    <col min="11536" max="11536" width="9.140625" style="180"/>
    <col min="11537" max="11537" width="25.42578125" style="180" customWidth="1"/>
    <col min="11538" max="11777" width="9.140625" style="180"/>
    <col min="11778" max="11778" width="4.5703125" style="180" customWidth="1"/>
    <col min="11779" max="11779" width="87.28515625" style="180" customWidth="1"/>
    <col min="11780" max="11781" width="20.7109375" style="180" customWidth="1"/>
    <col min="11782" max="11782" width="16.7109375" style="180" customWidth="1"/>
    <col min="11783" max="11783" width="3.85546875" style="180" customWidth="1"/>
    <col min="11784" max="11790" width="9.140625" style="180"/>
    <col min="11791" max="11791" width="19.28515625" style="180" customWidth="1"/>
    <col min="11792" max="11792" width="9.140625" style="180"/>
    <col min="11793" max="11793" width="25.42578125" style="180" customWidth="1"/>
    <col min="11794" max="12033" width="9.140625" style="180"/>
    <col min="12034" max="12034" width="4.5703125" style="180" customWidth="1"/>
    <col min="12035" max="12035" width="87.28515625" style="180" customWidth="1"/>
    <col min="12036" max="12037" width="20.7109375" style="180" customWidth="1"/>
    <col min="12038" max="12038" width="16.7109375" style="180" customWidth="1"/>
    <col min="12039" max="12039" width="3.85546875" style="180" customWidth="1"/>
    <col min="12040" max="12046" width="9.140625" style="180"/>
    <col min="12047" max="12047" width="19.28515625" style="180" customWidth="1"/>
    <col min="12048" max="12048" width="9.140625" style="180"/>
    <col min="12049" max="12049" width="25.42578125" style="180" customWidth="1"/>
    <col min="12050" max="12289" width="9.140625" style="180"/>
    <col min="12290" max="12290" width="4.5703125" style="180" customWidth="1"/>
    <col min="12291" max="12291" width="87.28515625" style="180" customWidth="1"/>
    <col min="12292" max="12293" width="20.7109375" style="180" customWidth="1"/>
    <col min="12294" max="12294" width="16.7109375" style="180" customWidth="1"/>
    <col min="12295" max="12295" width="3.85546875" style="180" customWidth="1"/>
    <col min="12296" max="12302" width="9.140625" style="180"/>
    <col min="12303" max="12303" width="19.28515625" style="180" customWidth="1"/>
    <col min="12304" max="12304" width="9.140625" style="180"/>
    <col min="12305" max="12305" width="25.42578125" style="180" customWidth="1"/>
    <col min="12306" max="12545" width="9.140625" style="180"/>
    <col min="12546" max="12546" width="4.5703125" style="180" customWidth="1"/>
    <col min="12547" max="12547" width="87.28515625" style="180" customWidth="1"/>
    <col min="12548" max="12549" width="20.7109375" style="180" customWidth="1"/>
    <col min="12550" max="12550" width="16.7109375" style="180" customWidth="1"/>
    <col min="12551" max="12551" width="3.85546875" style="180" customWidth="1"/>
    <col min="12552" max="12558" width="9.140625" style="180"/>
    <col min="12559" max="12559" width="19.28515625" style="180" customWidth="1"/>
    <col min="12560" max="12560" width="9.140625" style="180"/>
    <col min="12561" max="12561" width="25.42578125" style="180" customWidth="1"/>
    <col min="12562" max="12801" width="9.140625" style="180"/>
    <col min="12802" max="12802" width="4.5703125" style="180" customWidth="1"/>
    <col min="12803" max="12803" width="87.28515625" style="180" customWidth="1"/>
    <col min="12804" max="12805" width="20.7109375" style="180" customWidth="1"/>
    <col min="12806" max="12806" width="16.7109375" style="180" customWidth="1"/>
    <col min="12807" max="12807" width="3.85546875" style="180" customWidth="1"/>
    <col min="12808" max="12814" width="9.140625" style="180"/>
    <col min="12815" max="12815" width="19.28515625" style="180" customWidth="1"/>
    <col min="12816" max="12816" width="9.140625" style="180"/>
    <col min="12817" max="12817" width="25.42578125" style="180" customWidth="1"/>
    <col min="12818" max="13057" width="9.140625" style="180"/>
    <col min="13058" max="13058" width="4.5703125" style="180" customWidth="1"/>
    <col min="13059" max="13059" width="87.28515625" style="180" customWidth="1"/>
    <col min="13060" max="13061" width="20.7109375" style="180" customWidth="1"/>
    <col min="13062" max="13062" width="16.7109375" style="180" customWidth="1"/>
    <col min="13063" max="13063" width="3.85546875" style="180" customWidth="1"/>
    <col min="13064" max="13070" width="9.140625" style="180"/>
    <col min="13071" max="13071" width="19.28515625" style="180" customWidth="1"/>
    <col min="13072" max="13072" width="9.140625" style="180"/>
    <col min="13073" max="13073" width="25.42578125" style="180" customWidth="1"/>
    <col min="13074" max="13313" width="9.140625" style="180"/>
    <col min="13314" max="13314" width="4.5703125" style="180" customWidth="1"/>
    <col min="13315" max="13315" width="87.28515625" style="180" customWidth="1"/>
    <col min="13316" max="13317" width="20.7109375" style="180" customWidth="1"/>
    <col min="13318" max="13318" width="16.7109375" style="180" customWidth="1"/>
    <col min="13319" max="13319" width="3.85546875" style="180" customWidth="1"/>
    <col min="13320" max="13326" width="9.140625" style="180"/>
    <col min="13327" max="13327" width="19.28515625" style="180" customWidth="1"/>
    <col min="13328" max="13328" width="9.140625" style="180"/>
    <col min="13329" max="13329" width="25.42578125" style="180" customWidth="1"/>
    <col min="13330" max="13569" width="9.140625" style="180"/>
    <col min="13570" max="13570" width="4.5703125" style="180" customWidth="1"/>
    <col min="13571" max="13571" width="87.28515625" style="180" customWidth="1"/>
    <col min="13572" max="13573" width="20.7109375" style="180" customWidth="1"/>
    <col min="13574" max="13574" width="16.7109375" style="180" customWidth="1"/>
    <col min="13575" max="13575" width="3.85546875" style="180" customWidth="1"/>
    <col min="13576" max="13582" width="9.140625" style="180"/>
    <col min="13583" max="13583" width="19.28515625" style="180" customWidth="1"/>
    <col min="13584" max="13584" width="9.140625" style="180"/>
    <col min="13585" max="13585" width="25.42578125" style="180" customWidth="1"/>
    <col min="13586" max="13825" width="9.140625" style="180"/>
    <col min="13826" max="13826" width="4.5703125" style="180" customWidth="1"/>
    <col min="13827" max="13827" width="87.28515625" style="180" customWidth="1"/>
    <col min="13828" max="13829" width="20.7109375" style="180" customWidth="1"/>
    <col min="13830" max="13830" width="16.7109375" style="180" customWidth="1"/>
    <col min="13831" max="13831" width="3.85546875" style="180" customWidth="1"/>
    <col min="13832" max="13838" width="9.140625" style="180"/>
    <col min="13839" max="13839" width="19.28515625" style="180" customWidth="1"/>
    <col min="13840" max="13840" width="9.140625" style="180"/>
    <col min="13841" max="13841" width="25.42578125" style="180" customWidth="1"/>
    <col min="13842" max="14081" width="9.140625" style="180"/>
    <col min="14082" max="14082" width="4.5703125" style="180" customWidth="1"/>
    <col min="14083" max="14083" width="87.28515625" style="180" customWidth="1"/>
    <col min="14084" max="14085" width="20.7109375" style="180" customWidth="1"/>
    <col min="14086" max="14086" width="16.7109375" style="180" customWidth="1"/>
    <col min="14087" max="14087" width="3.85546875" style="180" customWidth="1"/>
    <col min="14088" max="14094" width="9.140625" style="180"/>
    <col min="14095" max="14095" width="19.28515625" style="180" customWidth="1"/>
    <col min="14096" max="14096" width="9.140625" style="180"/>
    <col min="14097" max="14097" width="25.42578125" style="180" customWidth="1"/>
    <col min="14098" max="14337" width="9.140625" style="180"/>
    <col min="14338" max="14338" width="4.5703125" style="180" customWidth="1"/>
    <col min="14339" max="14339" width="87.28515625" style="180" customWidth="1"/>
    <col min="14340" max="14341" width="20.7109375" style="180" customWidth="1"/>
    <col min="14342" max="14342" width="16.7109375" style="180" customWidth="1"/>
    <col min="14343" max="14343" width="3.85546875" style="180" customWidth="1"/>
    <col min="14344" max="14350" width="9.140625" style="180"/>
    <col min="14351" max="14351" width="19.28515625" style="180" customWidth="1"/>
    <col min="14352" max="14352" width="9.140625" style="180"/>
    <col min="14353" max="14353" width="25.42578125" style="180" customWidth="1"/>
    <col min="14354" max="14593" width="9.140625" style="180"/>
    <col min="14594" max="14594" width="4.5703125" style="180" customWidth="1"/>
    <col min="14595" max="14595" width="87.28515625" style="180" customWidth="1"/>
    <col min="14596" max="14597" width="20.7109375" style="180" customWidth="1"/>
    <col min="14598" max="14598" width="16.7109375" style="180" customWidth="1"/>
    <col min="14599" max="14599" width="3.85546875" style="180" customWidth="1"/>
    <col min="14600" max="14606" width="9.140625" style="180"/>
    <col min="14607" max="14607" width="19.28515625" style="180" customWidth="1"/>
    <col min="14608" max="14608" width="9.140625" style="180"/>
    <col min="14609" max="14609" width="25.42578125" style="180" customWidth="1"/>
    <col min="14610" max="14849" width="9.140625" style="180"/>
    <col min="14850" max="14850" width="4.5703125" style="180" customWidth="1"/>
    <col min="14851" max="14851" width="87.28515625" style="180" customWidth="1"/>
    <col min="14852" max="14853" width="20.7109375" style="180" customWidth="1"/>
    <col min="14854" max="14854" width="16.7109375" style="180" customWidth="1"/>
    <col min="14855" max="14855" width="3.85546875" style="180" customWidth="1"/>
    <col min="14856" max="14862" width="9.140625" style="180"/>
    <col min="14863" max="14863" width="19.28515625" style="180" customWidth="1"/>
    <col min="14864" max="14864" width="9.140625" style="180"/>
    <col min="14865" max="14865" width="25.42578125" style="180" customWidth="1"/>
    <col min="14866" max="15105" width="9.140625" style="180"/>
    <col min="15106" max="15106" width="4.5703125" style="180" customWidth="1"/>
    <col min="15107" max="15107" width="87.28515625" style="180" customWidth="1"/>
    <col min="15108" max="15109" width="20.7109375" style="180" customWidth="1"/>
    <col min="15110" max="15110" width="16.7109375" style="180" customWidth="1"/>
    <col min="15111" max="15111" width="3.85546875" style="180" customWidth="1"/>
    <col min="15112" max="15118" width="9.140625" style="180"/>
    <col min="15119" max="15119" width="19.28515625" style="180" customWidth="1"/>
    <col min="15120" max="15120" width="9.140625" style="180"/>
    <col min="15121" max="15121" width="25.42578125" style="180" customWidth="1"/>
    <col min="15122" max="15361" width="9.140625" style="180"/>
    <col min="15362" max="15362" width="4.5703125" style="180" customWidth="1"/>
    <col min="15363" max="15363" width="87.28515625" style="180" customWidth="1"/>
    <col min="15364" max="15365" width="20.7109375" style="180" customWidth="1"/>
    <col min="15366" max="15366" width="16.7109375" style="180" customWidth="1"/>
    <col min="15367" max="15367" width="3.85546875" style="180" customWidth="1"/>
    <col min="15368" max="15374" width="9.140625" style="180"/>
    <col min="15375" max="15375" width="19.28515625" style="180" customWidth="1"/>
    <col min="15376" max="15376" width="9.140625" style="180"/>
    <col min="15377" max="15377" width="25.42578125" style="180" customWidth="1"/>
    <col min="15378" max="15617" width="9.140625" style="180"/>
    <col min="15618" max="15618" width="4.5703125" style="180" customWidth="1"/>
    <col min="15619" max="15619" width="87.28515625" style="180" customWidth="1"/>
    <col min="15620" max="15621" width="20.7109375" style="180" customWidth="1"/>
    <col min="15622" max="15622" width="16.7109375" style="180" customWidth="1"/>
    <col min="15623" max="15623" width="3.85546875" style="180" customWidth="1"/>
    <col min="15624" max="15630" width="9.140625" style="180"/>
    <col min="15631" max="15631" width="19.28515625" style="180" customWidth="1"/>
    <col min="15632" max="15632" width="9.140625" style="180"/>
    <col min="15633" max="15633" width="25.42578125" style="180" customWidth="1"/>
    <col min="15634" max="15873" width="9.140625" style="180"/>
    <col min="15874" max="15874" width="4.5703125" style="180" customWidth="1"/>
    <col min="15875" max="15875" width="87.28515625" style="180" customWidth="1"/>
    <col min="15876" max="15877" width="20.7109375" style="180" customWidth="1"/>
    <col min="15878" max="15878" width="16.7109375" style="180" customWidth="1"/>
    <col min="15879" max="15879" width="3.85546875" style="180" customWidth="1"/>
    <col min="15880" max="15886" width="9.140625" style="180"/>
    <col min="15887" max="15887" width="19.28515625" style="180" customWidth="1"/>
    <col min="15888" max="15888" width="9.140625" style="180"/>
    <col min="15889" max="15889" width="25.42578125" style="180" customWidth="1"/>
    <col min="15890" max="16129" width="9.140625" style="180"/>
    <col min="16130" max="16130" width="4.5703125" style="180" customWidth="1"/>
    <col min="16131" max="16131" width="87.28515625" style="180" customWidth="1"/>
    <col min="16132" max="16133" width="20.7109375" style="180" customWidth="1"/>
    <col min="16134" max="16134" width="16.7109375" style="180" customWidth="1"/>
    <col min="16135" max="16135" width="3.85546875" style="180" customWidth="1"/>
    <col min="16136" max="16142" width="9.140625" style="180"/>
    <col min="16143" max="16143" width="19.28515625" style="180" customWidth="1"/>
    <col min="16144" max="16144" width="9.140625" style="180"/>
    <col min="16145" max="16145" width="25.42578125" style="180" customWidth="1"/>
    <col min="16146" max="16384" width="9.140625" style="180"/>
  </cols>
  <sheetData>
    <row r="1" spans="1:17" ht="15.75">
      <c r="A1" s="177" t="s">
        <v>498</v>
      </c>
      <c r="B1" s="569"/>
    </row>
    <row r="2" spans="1:17" ht="17.25" customHeight="1">
      <c r="A2" s="1717" t="s">
        <v>4</v>
      </c>
      <c r="B2" s="1717"/>
      <c r="C2" s="1717"/>
      <c r="D2" s="1717"/>
      <c r="E2" s="1717"/>
      <c r="F2" s="1717"/>
    </row>
    <row r="3" spans="1:17" ht="17.25" customHeight="1">
      <c r="A3" s="1717" t="s">
        <v>619</v>
      </c>
      <c r="B3" s="1717"/>
      <c r="C3" s="1717"/>
      <c r="D3" s="1717"/>
      <c r="E3" s="1717"/>
      <c r="F3" s="1717"/>
    </row>
    <row r="4" spans="1:17" ht="17.25" customHeight="1">
      <c r="B4" s="185"/>
      <c r="C4" s="185"/>
      <c r="D4" s="179"/>
      <c r="E4" s="179"/>
      <c r="F4" s="179"/>
    </row>
    <row r="5" spans="1:17" ht="20.25" customHeight="1">
      <c r="B5" s="185"/>
      <c r="C5" s="185"/>
      <c r="D5" s="186"/>
      <c r="E5" s="1168"/>
      <c r="F5" s="570" t="s">
        <v>620</v>
      </c>
    </row>
    <row r="6" spans="1:17" ht="17.25" customHeight="1">
      <c r="A6" s="571"/>
      <c r="B6" s="572"/>
      <c r="C6" s="1721" t="s">
        <v>744</v>
      </c>
      <c r="D6" s="1718" t="s">
        <v>229</v>
      </c>
      <c r="E6" s="1181"/>
      <c r="F6" s="573" t="s">
        <v>230</v>
      </c>
    </row>
    <row r="7" spans="1:17" ht="12.75" customHeight="1">
      <c r="A7" s="211" t="s">
        <v>621</v>
      </c>
      <c r="B7" s="574" t="s">
        <v>3</v>
      </c>
      <c r="C7" s="1722"/>
      <c r="D7" s="1719"/>
      <c r="E7" s="1169"/>
      <c r="F7" s="575" t="s">
        <v>4</v>
      </c>
    </row>
    <row r="8" spans="1:17" ht="14.25" customHeight="1">
      <c r="A8" s="576"/>
      <c r="B8" s="577"/>
      <c r="C8" s="1723"/>
      <c r="D8" s="1720"/>
      <c r="E8" s="1169"/>
      <c r="F8" s="578" t="s">
        <v>531</v>
      </c>
      <c r="G8" s="201"/>
    </row>
    <row r="9" spans="1:17" s="205" customFormat="1" ht="9.75" customHeight="1">
      <c r="A9" s="203" t="s">
        <v>439</v>
      </c>
      <c r="B9" s="203">
        <v>2</v>
      </c>
      <c r="C9" s="579">
        <v>3</v>
      </c>
      <c r="D9" s="1175">
        <v>4</v>
      </c>
      <c r="E9" s="204"/>
      <c r="F9" s="204">
        <v>5</v>
      </c>
    </row>
    <row r="10" spans="1:17" ht="30" customHeight="1">
      <c r="A10" s="580" t="s">
        <v>622</v>
      </c>
      <c r="B10" s="581" t="s">
        <v>623</v>
      </c>
      <c r="C10" s="869">
        <v>435340000000</v>
      </c>
      <c r="D10" s="1176">
        <v>343972696228.76782</v>
      </c>
      <c r="E10" s="1170"/>
      <c r="F10" s="865">
        <v>0.7901242620222535</v>
      </c>
      <c r="L10" s="666"/>
      <c r="M10" s="666"/>
      <c r="Q10" s="666"/>
    </row>
    <row r="11" spans="1:17" ht="12.75" customHeight="1">
      <c r="A11" s="582"/>
      <c r="B11" s="583" t="s">
        <v>624</v>
      </c>
      <c r="C11" s="869"/>
      <c r="D11" s="1177"/>
      <c r="E11" s="1171"/>
      <c r="F11" s="866"/>
      <c r="Q11" s="666"/>
    </row>
    <row r="12" spans="1:17" s="201" customFormat="1" ht="24" customHeight="1">
      <c r="A12" s="584"/>
      <c r="B12" s="585" t="s">
        <v>625</v>
      </c>
      <c r="C12" s="869">
        <v>390038733000</v>
      </c>
      <c r="D12" s="1177">
        <v>300989685994.81</v>
      </c>
      <c r="E12" s="1171"/>
      <c r="F12" s="866">
        <v>0.77169178476130984</v>
      </c>
      <c r="J12" s="864"/>
      <c r="Q12" s="667"/>
    </row>
    <row r="13" spans="1:17" s="201" customFormat="1" ht="12.75" customHeight="1">
      <c r="A13" s="584"/>
      <c r="B13" s="583" t="s">
        <v>626</v>
      </c>
      <c r="C13" s="871"/>
      <c r="D13" s="1177"/>
      <c r="E13" s="1171"/>
      <c r="F13" s="866"/>
      <c r="Q13" s="667"/>
    </row>
    <row r="14" spans="1:17" ht="16.5" customHeight="1">
      <c r="A14" s="582"/>
      <c r="B14" s="212" t="s">
        <v>627</v>
      </c>
      <c r="C14" s="871">
        <v>274243000000</v>
      </c>
      <c r="D14" s="1178">
        <v>210282032372</v>
      </c>
      <c r="E14" s="1172"/>
      <c r="F14" s="867">
        <v>0.76677265188901811</v>
      </c>
      <c r="K14" s="666"/>
      <c r="L14" s="666"/>
      <c r="M14" s="666"/>
      <c r="Q14" s="666"/>
    </row>
    <row r="15" spans="1:17" ht="17.100000000000001" customHeight="1">
      <c r="A15" s="582"/>
      <c r="B15" s="586" t="s">
        <v>628</v>
      </c>
      <c r="C15" s="871">
        <v>75083000000</v>
      </c>
      <c r="D15" s="1178">
        <v>58388946516.540001</v>
      </c>
      <c r="E15" s="1172"/>
      <c r="F15" s="867">
        <v>0.77765867795026833</v>
      </c>
      <c r="J15" s="885"/>
      <c r="K15" s="885"/>
      <c r="Q15" s="666"/>
    </row>
    <row r="16" spans="1:17" ht="16.5" customHeight="1">
      <c r="A16" s="582"/>
      <c r="B16" s="212" t="s">
        <v>629</v>
      </c>
      <c r="C16" s="871">
        <v>42000000000</v>
      </c>
      <c r="D16" s="1178">
        <v>34069744692.740002</v>
      </c>
      <c r="E16" s="1172"/>
      <c r="F16" s="867">
        <v>0.81118439744619053</v>
      </c>
      <c r="Q16" s="774"/>
    </row>
    <row r="17" spans="1:17" ht="16.5" customHeight="1">
      <c r="A17" s="582"/>
      <c r="B17" s="587" t="s">
        <v>630</v>
      </c>
      <c r="C17" s="871">
        <v>66555000000</v>
      </c>
      <c r="D17" s="1178">
        <v>51326405438.780006</v>
      </c>
      <c r="E17" s="1172"/>
      <c r="F17" s="867">
        <v>0.77118782118218021</v>
      </c>
      <c r="Q17" s="775"/>
    </row>
    <row r="18" spans="1:17" ht="16.5" customHeight="1">
      <c r="A18" s="582"/>
      <c r="B18" s="587" t="s">
        <v>631</v>
      </c>
      <c r="C18" s="871">
        <v>4878000000</v>
      </c>
      <c r="D18" s="1178">
        <v>3998529812.1500001</v>
      </c>
      <c r="E18" s="1172"/>
      <c r="F18" s="867">
        <v>0.8197068085588356</v>
      </c>
      <c r="Q18" s="775"/>
    </row>
    <row r="19" spans="1:17" s="201" customFormat="1" ht="16.5" customHeight="1">
      <c r="A19" s="584"/>
      <c r="B19" s="585" t="s">
        <v>632</v>
      </c>
      <c r="C19" s="869">
        <v>42959551000</v>
      </c>
      <c r="D19" s="1177">
        <v>41729673015.277824</v>
      </c>
      <c r="E19" s="1182"/>
      <c r="F19" s="866">
        <v>0.9713712560747626</v>
      </c>
      <c r="M19" s="902"/>
    </row>
    <row r="20" spans="1:17" ht="17.100000000000001" customHeight="1">
      <c r="A20" s="582"/>
      <c r="B20" s="587" t="s">
        <v>633</v>
      </c>
      <c r="C20" s="871">
        <v>4680000000</v>
      </c>
      <c r="D20" s="1178">
        <v>3727230009.4299998</v>
      </c>
      <c r="E20" s="1172"/>
      <c r="F20" s="867">
        <v>0.79641666868162386</v>
      </c>
      <c r="O20" s="776"/>
      <c r="Q20" s="776"/>
    </row>
    <row r="21" spans="1:17" ht="24" customHeight="1">
      <c r="A21" s="582"/>
      <c r="B21" s="585" t="s">
        <v>634</v>
      </c>
      <c r="C21" s="869">
        <v>2341716000</v>
      </c>
      <c r="D21" s="1177">
        <v>1253337218.6799998</v>
      </c>
      <c r="E21" s="1171"/>
      <c r="F21" s="866">
        <v>0.53522170010368453</v>
      </c>
      <c r="Q21" s="776"/>
    </row>
    <row r="22" spans="1:17" ht="17.100000000000001" customHeight="1">
      <c r="A22" s="588" t="s">
        <v>4</v>
      </c>
      <c r="B22" s="587" t="s">
        <v>635</v>
      </c>
      <c r="C22" s="871">
        <v>160344000</v>
      </c>
      <c r="D22" s="1178">
        <v>104622779.47</v>
      </c>
      <c r="E22" s="1172"/>
      <c r="F22" s="867">
        <v>0.65248951922117449</v>
      </c>
      <c r="G22" s="208"/>
      <c r="O22" s="776"/>
    </row>
    <row r="23" spans="1:17" ht="17.100000000000001" customHeight="1">
      <c r="A23" s="211"/>
      <c r="B23" s="587" t="s">
        <v>636</v>
      </c>
      <c r="C23" s="871">
        <v>2181372000</v>
      </c>
      <c r="D23" s="1179">
        <v>1148714439.2099998</v>
      </c>
      <c r="E23" s="1173"/>
      <c r="F23" s="867">
        <v>0.52660180804099432</v>
      </c>
      <c r="G23" s="208"/>
      <c r="I23" s="776"/>
    </row>
    <row r="24" spans="1:17" ht="24" customHeight="1">
      <c r="A24" s="588" t="s">
        <v>637</v>
      </c>
      <c r="B24" s="589" t="s">
        <v>638</v>
      </c>
      <c r="C24" s="870">
        <v>435340000000</v>
      </c>
      <c r="D24" s="1177">
        <v>356042934029.39008</v>
      </c>
      <c r="E24" s="1171"/>
      <c r="F24" s="866">
        <v>0.81785026422885576</v>
      </c>
      <c r="G24" s="208"/>
    </row>
    <row r="25" spans="1:17" ht="12.75" customHeight="1">
      <c r="A25" s="582"/>
      <c r="B25" s="583" t="s">
        <v>626</v>
      </c>
      <c r="C25" s="870"/>
      <c r="D25" s="1177"/>
      <c r="E25" s="1171"/>
      <c r="F25" s="866"/>
      <c r="G25" s="208"/>
    </row>
    <row r="26" spans="1:17" ht="17.100000000000001" customHeight="1">
      <c r="A26" s="582"/>
      <c r="B26" s="212" t="s">
        <v>639</v>
      </c>
      <c r="C26" s="872">
        <v>27600000000</v>
      </c>
      <c r="D26" s="1178">
        <v>25953941784.830002</v>
      </c>
      <c r="E26" s="1172"/>
      <c r="F26" s="867">
        <v>0.94036020959528988</v>
      </c>
      <c r="G26" s="208"/>
    </row>
    <row r="27" spans="1:17" ht="17.100000000000001" customHeight="1">
      <c r="A27" s="582"/>
      <c r="B27" s="212" t="s">
        <v>640</v>
      </c>
      <c r="C27" s="872">
        <v>21327650000</v>
      </c>
      <c r="D27" s="1178">
        <v>19052643099.119999</v>
      </c>
      <c r="E27" s="1172"/>
      <c r="F27" s="867">
        <v>0.89333063413550007</v>
      </c>
      <c r="G27" s="208"/>
    </row>
    <row r="28" spans="1:17" ht="17.100000000000001" customHeight="1">
      <c r="A28" s="582"/>
      <c r="B28" s="590" t="s">
        <v>641</v>
      </c>
      <c r="C28" s="872">
        <v>17627638000</v>
      </c>
      <c r="D28" s="1178">
        <v>15261149278.59</v>
      </c>
      <c r="E28" s="1172"/>
      <c r="F28" s="867">
        <v>0.86575122989194586</v>
      </c>
      <c r="G28" s="208"/>
    </row>
    <row r="29" spans="1:17" ht="17.100000000000001" customHeight="1">
      <c r="A29" s="582"/>
      <c r="B29" s="591" t="s">
        <v>642</v>
      </c>
      <c r="C29" s="872">
        <v>33522023000</v>
      </c>
      <c r="D29" s="1178">
        <v>32267335963.029999</v>
      </c>
      <c r="E29" s="1172"/>
      <c r="F29" s="867">
        <v>0.96257126137733395</v>
      </c>
      <c r="G29" s="208"/>
    </row>
    <row r="30" spans="1:17" ht="17.100000000000001" customHeight="1">
      <c r="A30" s="592"/>
      <c r="B30" s="593" t="s">
        <v>643</v>
      </c>
      <c r="C30" s="873">
        <v>66697426000</v>
      </c>
      <c r="D30" s="1180">
        <v>59815886574</v>
      </c>
      <c r="E30" s="1174"/>
      <c r="F30" s="868">
        <v>0.89682451274806319</v>
      </c>
    </row>
    <row r="31" spans="1:17">
      <c r="C31" s="874"/>
      <c r="D31" s="874"/>
      <c r="E31" s="874"/>
    </row>
    <row r="32" spans="1:17" ht="15">
      <c r="A32" s="1166"/>
    </row>
    <row r="33" spans="1:7" ht="15">
      <c r="B33" s="1054"/>
    </row>
    <row r="34" spans="1:7" ht="15">
      <c r="A34" s="43"/>
      <c r="B34" s="1024"/>
      <c r="C34" s="43"/>
      <c r="D34" s="43"/>
      <c r="E34" s="43"/>
      <c r="F34" s="43"/>
      <c r="G34" s="594"/>
    </row>
    <row r="35" spans="1:7">
      <c r="A35" s="43"/>
      <c r="B35" s="43"/>
      <c r="C35" s="43"/>
      <c r="D35" s="43"/>
      <c r="E35" s="43"/>
      <c r="F35" s="43"/>
      <c r="G35" s="594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9"/>
  <dimension ref="A1:J43"/>
  <sheetViews>
    <sheetView showGridLines="0" topLeftCell="A19" zoomScale="85" zoomScaleNormal="85" workbookViewId="0">
      <selection activeCell="K44" sqref="K44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619" t="s">
        <v>467</v>
      </c>
      <c r="C1" s="1619"/>
      <c r="D1" s="1619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210">
        <v>5</v>
      </c>
      <c r="F5" s="258"/>
    </row>
    <row r="6" spans="1:10" ht="15.75" customHeight="1">
      <c r="A6" s="256" t="s">
        <v>4</v>
      </c>
      <c r="B6" s="257" t="s">
        <v>4</v>
      </c>
      <c r="E6" s="1211"/>
      <c r="F6" s="259"/>
    </row>
    <row r="7" spans="1:10" ht="15.75" customHeight="1">
      <c r="A7" s="256" t="s">
        <v>471</v>
      </c>
      <c r="B7" s="257" t="s">
        <v>731</v>
      </c>
      <c r="E7" s="1210">
        <v>12</v>
      </c>
      <c r="F7" s="258"/>
    </row>
    <row r="8" spans="1:10" ht="15.75" customHeight="1">
      <c r="A8" s="260"/>
      <c r="B8" s="257" t="s">
        <v>4</v>
      </c>
      <c r="E8" s="1212"/>
      <c r="F8" s="72"/>
    </row>
    <row r="9" spans="1:10" ht="15.75" customHeight="1">
      <c r="A9" s="256" t="s">
        <v>472</v>
      </c>
      <c r="B9" s="257" t="s">
        <v>473</v>
      </c>
      <c r="E9" s="1210">
        <v>14</v>
      </c>
      <c r="F9" s="258"/>
    </row>
    <row r="10" spans="1:10" ht="15.75" customHeight="1">
      <c r="A10" s="260"/>
      <c r="E10" s="1212"/>
      <c r="F10" s="72"/>
    </row>
    <row r="11" spans="1:10" ht="15.75" customHeight="1">
      <c r="A11" s="256" t="s">
        <v>474</v>
      </c>
      <c r="B11" s="257" t="s">
        <v>475</v>
      </c>
      <c r="E11" s="1210">
        <v>19</v>
      </c>
      <c r="F11" s="258"/>
    </row>
    <row r="12" spans="1:10" ht="15.75" customHeight="1">
      <c r="A12" s="260"/>
      <c r="E12" s="1212"/>
      <c r="F12" s="72"/>
    </row>
    <row r="13" spans="1:10" ht="15.75" customHeight="1">
      <c r="A13" s="256" t="s">
        <v>476</v>
      </c>
      <c r="B13" s="257" t="s">
        <v>477</v>
      </c>
      <c r="E13" s="1210">
        <v>22</v>
      </c>
      <c r="F13" s="258"/>
    </row>
    <row r="14" spans="1:10" ht="15.75" customHeight="1">
      <c r="A14" s="260"/>
      <c r="E14" s="1212"/>
      <c r="F14" s="72"/>
    </row>
    <row r="15" spans="1:10" ht="15.75" customHeight="1">
      <c r="A15" s="256" t="s">
        <v>478</v>
      </c>
      <c r="B15" s="257" t="s">
        <v>479</v>
      </c>
      <c r="E15" s="1212">
        <v>24</v>
      </c>
      <c r="F15" s="72"/>
    </row>
    <row r="16" spans="1:10" ht="15.75" customHeight="1">
      <c r="A16" s="260"/>
      <c r="E16" s="1212"/>
      <c r="F16" s="72"/>
    </row>
    <row r="17" spans="1:6" ht="15.75" customHeight="1">
      <c r="A17" s="256" t="s">
        <v>480</v>
      </c>
      <c r="B17" s="257" t="s">
        <v>481</v>
      </c>
      <c r="E17" s="1210">
        <v>28</v>
      </c>
      <c r="F17" s="258"/>
    </row>
    <row r="18" spans="1:6" ht="15.75" customHeight="1">
      <c r="A18" s="260"/>
      <c r="E18" s="1212"/>
      <c r="F18" s="72"/>
    </row>
    <row r="19" spans="1:6" ht="15.75" customHeight="1">
      <c r="A19" s="256" t="s">
        <v>482</v>
      </c>
      <c r="B19" s="257" t="s">
        <v>483</v>
      </c>
      <c r="E19" s="1210">
        <v>34</v>
      </c>
      <c r="F19" s="258"/>
    </row>
    <row r="20" spans="1:6" ht="15.75" customHeight="1">
      <c r="A20" s="256"/>
      <c r="B20" s="257"/>
      <c r="E20" s="1210"/>
      <c r="F20" s="258"/>
    </row>
    <row r="21" spans="1:6" ht="15.75" customHeight="1">
      <c r="A21" s="256" t="s">
        <v>484</v>
      </c>
      <c r="B21" s="257" t="s">
        <v>485</v>
      </c>
      <c r="E21" s="1210">
        <v>48</v>
      </c>
      <c r="F21" s="258"/>
    </row>
    <row r="22" spans="1:6" ht="15.75" customHeight="1">
      <c r="A22" s="256"/>
      <c r="B22" s="257"/>
      <c r="E22" s="1210"/>
      <c r="F22" s="258"/>
    </row>
    <row r="23" spans="1:6" ht="15.75" customHeight="1">
      <c r="A23" s="256" t="s">
        <v>486</v>
      </c>
      <c r="B23" s="257" t="s">
        <v>487</v>
      </c>
      <c r="E23" s="1210">
        <v>53</v>
      </c>
      <c r="F23" s="258"/>
    </row>
    <row r="24" spans="1:6" ht="15.75" customHeight="1">
      <c r="B24" s="257"/>
      <c r="E24" s="1212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210">
        <v>56</v>
      </c>
      <c r="F25" s="264"/>
    </row>
    <row r="26" spans="1:6" ht="15.75">
      <c r="A26" s="265"/>
      <c r="B26" s="262"/>
      <c r="C26" s="263"/>
      <c r="D26" s="263"/>
      <c r="E26" s="1210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210">
        <v>58</v>
      </c>
      <c r="F27" s="264"/>
    </row>
    <row r="28" spans="1:6" ht="15.75">
      <c r="A28" s="265"/>
      <c r="B28" s="262"/>
      <c r="E28" s="1210"/>
      <c r="F28" s="264"/>
    </row>
    <row r="29" spans="1:6" ht="15.75">
      <c r="A29" s="261" t="s">
        <v>492</v>
      </c>
      <c r="B29" s="266" t="s">
        <v>493</v>
      </c>
      <c r="E29" s="1210">
        <v>61</v>
      </c>
      <c r="F29" s="264"/>
    </row>
    <row r="30" spans="1:6" ht="15.75">
      <c r="A30" s="265"/>
      <c r="B30" s="262"/>
      <c r="E30" s="1210"/>
      <c r="F30" s="264"/>
    </row>
    <row r="31" spans="1:6" ht="15.75">
      <c r="A31" s="265" t="s">
        <v>494</v>
      </c>
      <c r="B31" s="266" t="s">
        <v>495</v>
      </c>
      <c r="E31" s="1210">
        <v>62</v>
      </c>
      <c r="F31" s="264"/>
    </row>
    <row r="32" spans="1:6" ht="15.75">
      <c r="A32" s="265"/>
      <c r="B32" s="262"/>
      <c r="E32" s="1210"/>
      <c r="F32" s="264"/>
    </row>
    <row r="33" spans="1:6" ht="15.75">
      <c r="A33" s="265" t="s">
        <v>496</v>
      </c>
      <c r="B33" s="266" t="s">
        <v>497</v>
      </c>
      <c r="C33" s="263"/>
      <c r="D33" s="263"/>
      <c r="E33" s="1210">
        <v>63</v>
      </c>
      <c r="F33" s="264"/>
    </row>
    <row r="34" spans="1:6" ht="15.75">
      <c r="A34" s="261"/>
      <c r="B34" s="262"/>
      <c r="C34" s="263"/>
      <c r="D34" s="263"/>
      <c r="E34" s="1210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210">
        <v>65</v>
      </c>
      <c r="F35" s="264"/>
    </row>
    <row r="36" spans="1:6">
      <c r="E36" s="1210"/>
      <c r="F36" s="258"/>
    </row>
    <row r="37" spans="1:6" ht="15.75">
      <c r="A37" s="265" t="s">
        <v>500</v>
      </c>
      <c r="B37" s="257" t="s">
        <v>501</v>
      </c>
      <c r="C37" s="267"/>
      <c r="E37" s="1213">
        <v>66</v>
      </c>
      <c r="F37" s="268"/>
    </row>
    <row r="38" spans="1:6" ht="15.75">
      <c r="A38" s="269"/>
      <c r="E38" s="1210"/>
      <c r="F38" s="258"/>
    </row>
    <row r="39" spans="1:6" ht="15.75">
      <c r="A39" s="265" t="s">
        <v>502</v>
      </c>
      <c r="B39" s="257" t="s">
        <v>503</v>
      </c>
      <c r="E39" s="1213">
        <v>67</v>
      </c>
      <c r="F39" s="268"/>
    </row>
    <row r="40" spans="1:6" ht="15.75">
      <c r="A40" s="269"/>
      <c r="E40" s="1210"/>
      <c r="F40" s="258"/>
    </row>
    <row r="41" spans="1:6" ht="15.75">
      <c r="A41" s="265" t="s">
        <v>504</v>
      </c>
      <c r="B41" s="257" t="s">
        <v>505</v>
      </c>
      <c r="E41" s="1213">
        <v>69</v>
      </c>
      <c r="F41" s="268"/>
    </row>
    <row r="42" spans="1:6">
      <c r="E42" s="1213"/>
    </row>
    <row r="43" spans="1:6" ht="15.75">
      <c r="A43" s="265" t="s">
        <v>506</v>
      </c>
      <c r="B43" s="257" t="s">
        <v>507</v>
      </c>
      <c r="C43"/>
      <c r="E43" s="1213">
        <v>82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Q26" sqref="Q26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616" t="s">
        <v>509</v>
      </c>
      <c r="C20" s="1616"/>
      <c r="D20" s="1616"/>
      <c r="E20" s="1616"/>
      <c r="F20" s="1616"/>
      <c r="G20" s="1616"/>
      <c r="H20" s="1616"/>
      <c r="I20" s="1616"/>
      <c r="J20" s="1616"/>
      <c r="K20" s="1616"/>
      <c r="L20" s="1616"/>
      <c r="M20" s="1616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616"/>
      <c r="C22" s="1616"/>
      <c r="D22" s="1616"/>
      <c r="E22" s="1616"/>
      <c r="F22" s="1616"/>
      <c r="G22" s="1616"/>
      <c r="H22" s="1616"/>
      <c r="I22" s="1616"/>
      <c r="J22" s="1616"/>
      <c r="K22" s="1616"/>
      <c r="L22" s="1616"/>
      <c r="M22" s="1616"/>
    </row>
    <row r="38" spans="1:14" s="248" customFormat="1" ht="18">
      <c r="A38" s="1618"/>
      <c r="B38" s="1618"/>
      <c r="C38" s="1618"/>
      <c r="D38" s="1618"/>
      <c r="E38" s="1618"/>
      <c r="F38" s="1618"/>
      <c r="G38" s="1618"/>
      <c r="H38" s="1618"/>
      <c r="I38" s="1618"/>
      <c r="J38" s="1618"/>
      <c r="K38" s="1618"/>
      <c r="L38" s="1618"/>
      <c r="M38" s="1618"/>
      <c r="N38" s="1618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55" zoomScaleNormal="55" zoomScaleSheetLayoutView="75" workbookViewId="0">
      <selection activeCell="AD28" sqref="AD28"/>
    </sheetView>
  </sheetViews>
  <sheetFormatPr defaultColWidth="9.28515625" defaultRowHeight="14.25"/>
  <cols>
    <col min="1" max="1" width="53" style="1220" customWidth="1"/>
    <col min="2" max="2" width="18" style="1220" bestFit="1" customWidth="1"/>
    <col min="3" max="5" width="15.85546875" style="1220" customWidth="1"/>
    <col min="6" max="8" width="12.28515625" style="1220" customWidth="1"/>
    <col min="9" max="10" width="9.28515625" style="1220"/>
    <col min="11" max="12" width="9.28515625" style="1260"/>
    <col min="13" max="252" width="9.28515625" style="1220"/>
    <col min="253" max="253" width="53" style="1220" customWidth="1"/>
    <col min="254" max="254" width="18" style="1220" bestFit="1" customWidth="1"/>
    <col min="255" max="257" width="15.85546875" style="1220" customWidth="1"/>
    <col min="258" max="260" width="12.28515625" style="1220" customWidth="1"/>
    <col min="261" max="262" width="9.28515625" style="1220"/>
    <col min="263" max="263" width="15" style="1220" customWidth="1"/>
    <col min="264" max="264" width="15.5703125" style="1220" bestFit="1" customWidth="1"/>
    <col min="265" max="265" width="15.85546875" style="1220" customWidth="1"/>
    <col min="266" max="508" width="9.28515625" style="1220"/>
    <col min="509" max="509" width="53" style="1220" customWidth="1"/>
    <col min="510" max="510" width="18" style="1220" bestFit="1" customWidth="1"/>
    <col min="511" max="513" width="15.85546875" style="1220" customWidth="1"/>
    <col min="514" max="516" width="12.28515625" style="1220" customWidth="1"/>
    <col min="517" max="518" width="9.28515625" style="1220"/>
    <col min="519" max="519" width="15" style="1220" customWidth="1"/>
    <col min="520" max="520" width="15.5703125" style="1220" bestFit="1" customWidth="1"/>
    <col min="521" max="521" width="15.85546875" style="1220" customWidth="1"/>
    <col min="522" max="764" width="9.28515625" style="1220"/>
    <col min="765" max="765" width="53" style="1220" customWidth="1"/>
    <col min="766" max="766" width="18" style="1220" bestFit="1" customWidth="1"/>
    <col min="767" max="769" width="15.85546875" style="1220" customWidth="1"/>
    <col min="770" max="772" width="12.28515625" style="1220" customWidth="1"/>
    <col min="773" max="774" width="9.28515625" style="1220"/>
    <col min="775" max="775" width="15" style="1220" customWidth="1"/>
    <col min="776" max="776" width="15.5703125" style="1220" bestFit="1" customWidth="1"/>
    <col min="777" max="777" width="15.85546875" style="1220" customWidth="1"/>
    <col min="778" max="1020" width="9.28515625" style="1220"/>
    <col min="1021" max="1021" width="53" style="1220" customWidth="1"/>
    <col min="1022" max="1022" width="18" style="1220" bestFit="1" customWidth="1"/>
    <col min="1023" max="1025" width="15.85546875" style="1220" customWidth="1"/>
    <col min="1026" max="1028" width="12.28515625" style="1220" customWidth="1"/>
    <col min="1029" max="1030" width="9.28515625" style="1220"/>
    <col min="1031" max="1031" width="15" style="1220" customWidth="1"/>
    <col min="1032" max="1032" width="15.5703125" style="1220" bestFit="1" customWidth="1"/>
    <col min="1033" max="1033" width="15.85546875" style="1220" customWidth="1"/>
    <col min="1034" max="1276" width="9.28515625" style="1220"/>
    <col min="1277" max="1277" width="53" style="1220" customWidth="1"/>
    <col min="1278" max="1278" width="18" style="1220" bestFit="1" customWidth="1"/>
    <col min="1279" max="1281" width="15.85546875" style="1220" customWidth="1"/>
    <col min="1282" max="1284" width="12.28515625" style="1220" customWidth="1"/>
    <col min="1285" max="1286" width="9.28515625" style="1220"/>
    <col min="1287" max="1287" width="15" style="1220" customWidth="1"/>
    <col min="1288" max="1288" width="15.5703125" style="1220" bestFit="1" customWidth="1"/>
    <col min="1289" max="1289" width="15.85546875" style="1220" customWidth="1"/>
    <col min="1290" max="1532" width="9.28515625" style="1220"/>
    <col min="1533" max="1533" width="53" style="1220" customWidth="1"/>
    <col min="1534" max="1534" width="18" style="1220" bestFit="1" customWidth="1"/>
    <col min="1535" max="1537" width="15.85546875" style="1220" customWidth="1"/>
    <col min="1538" max="1540" width="12.28515625" style="1220" customWidth="1"/>
    <col min="1541" max="1542" width="9.28515625" style="1220"/>
    <col min="1543" max="1543" width="15" style="1220" customWidth="1"/>
    <col min="1544" max="1544" width="15.5703125" style="1220" bestFit="1" customWidth="1"/>
    <col min="1545" max="1545" width="15.85546875" style="1220" customWidth="1"/>
    <col min="1546" max="1788" width="9.28515625" style="1220"/>
    <col min="1789" max="1789" width="53" style="1220" customWidth="1"/>
    <col min="1790" max="1790" width="18" style="1220" bestFit="1" customWidth="1"/>
    <col min="1791" max="1793" width="15.85546875" style="1220" customWidth="1"/>
    <col min="1794" max="1796" width="12.28515625" style="1220" customWidth="1"/>
    <col min="1797" max="1798" width="9.28515625" style="1220"/>
    <col min="1799" max="1799" width="15" style="1220" customWidth="1"/>
    <col min="1800" max="1800" width="15.5703125" style="1220" bestFit="1" customWidth="1"/>
    <col min="1801" max="1801" width="15.85546875" style="1220" customWidth="1"/>
    <col min="1802" max="2044" width="9.28515625" style="1220"/>
    <col min="2045" max="2045" width="53" style="1220" customWidth="1"/>
    <col min="2046" max="2046" width="18" style="1220" bestFit="1" customWidth="1"/>
    <col min="2047" max="2049" width="15.85546875" style="1220" customWidth="1"/>
    <col min="2050" max="2052" width="12.28515625" style="1220" customWidth="1"/>
    <col min="2053" max="2054" width="9.28515625" style="1220"/>
    <col min="2055" max="2055" width="15" style="1220" customWidth="1"/>
    <col min="2056" max="2056" width="15.5703125" style="1220" bestFit="1" customWidth="1"/>
    <col min="2057" max="2057" width="15.85546875" style="1220" customWidth="1"/>
    <col min="2058" max="2300" width="9.28515625" style="1220"/>
    <col min="2301" max="2301" width="53" style="1220" customWidth="1"/>
    <col min="2302" max="2302" width="18" style="1220" bestFit="1" customWidth="1"/>
    <col min="2303" max="2305" width="15.85546875" style="1220" customWidth="1"/>
    <col min="2306" max="2308" width="12.28515625" style="1220" customWidth="1"/>
    <col min="2309" max="2310" width="9.28515625" style="1220"/>
    <col min="2311" max="2311" width="15" style="1220" customWidth="1"/>
    <col min="2312" max="2312" width="15.5703125" style="1220" bestFit="1" customWidth="1"/>
    <col min="2313" max="2313" width="15.85546875" style="1220" customWidth="1"/>
    <col min="2314" max="2556" width="9.28515625" style="1220"/>
    <col min="2557" max="2557" width="53" style="1220" customWidth="1"/>
    <col min="2558" max="2558" width="18" style="1220" bestFit="1" customWidth="1"/>
    <col min="2559" max="2561" width="15.85546875" style="1220" customWidth="1"/>
    <col min="2562" max="2564" width="12.28515625" style="1220" customWidth="1"/>
    <col min="2565" max="2566" width="9.28515625" style="1220"/>
    <col min="2567" max="2567" width="15" style="1220" customWidth="1"/>
    <col min="2568" max="2568" width="15.5703125" style="1220" bestFit="1" customWidth="1"/>
    <col min="2569" max="2569" width="15.85546875" style="1220" customWidth="1"/>
    <col min="2570" max="2812" width="9.28515625" style="1220"/>
    <col min="2813" max="2813" width="53" style="1220" customWidth="1"/>
    <col min="2814" max="2814" width="18" style="1220" bestFit="1" customWidth="1"/>
    <col min="2815" max="2817" width="15.85546875" style="1220" customWidth="1"/>
    <col min="2818" max="2820" width="12.28515625" style="1220" customWidth="1"/>
    <col min="2821" max="2822" width="9.28515625" style="1220"/>
    <col min="2823" max="2823" width="15" style="1220" customWidth="1"/>
    <col min="2824" max="2824" width="15.5703125" style="1220" bestFit="1" customWidth="1"/>
    <col min="2825" max="2825" width="15.85546875" style="1220" customWidth="1"/>
    <col min="2826" max="3068" width="9.28515625" style="1220"/>
    <col min="3069" max="3069" width="53" style="1220" customWidth="1"/>
    <col min="3070" max="3070" width="18" style="1220" bestFit="1" customWidth="1"/>
    <col min="3071" max="3073" width="15.85546875" style="1220" customWidth="1"/>
    <col min="3074" max="3076" width="12.28515625" style="1220" customWidth="1"/>
    <col min="3077" max="3078" width="9.28515625" style="1220"/>
    <col min="3079" max="3079" width="15" style="1220" customWidth="1"/>
    <col min="3080" max="3080" width="15.5703125" style="1220" bestFit="1" customWidth="1"/>
    <col min="3081" max="3081" width="15.85546875" style="1220" customWidth="1"/>
    <col min="3082" max="3324" width="9.28515625" style="1220"/>
    <col min="3325" max="3325" width="53" style="1220" customWidth="1"/>
    <col min="3326" max="3326" width="18" style="1220" bestFit="1" customWidth="1"/>
    <col min="3327" max="3329" width="15.85546875" style="1220" customWidth="1"/>
    <col min="3330" max="3332" width="12.28515625" style="1220" customWidth="1"/>
    <col min="3333" max="3334" width="9.28515625" style="1220"/>
    <col min="3335" max="3335" width="15" style="1220" customWidth="1"/>
    <col min="3336" max="3336" width="15.5703125" style="1220" bestFit="1" customWidth="1"/>
    <col min="3337" max="3337" width="15.85546875" style="1220" customWidth="1"/>
    <col min="3338" max="3580" width="9.28515625" style="1220"/>
    <col min="3581" max="3581" width="53" style="1220" customWidth="1"/>
    <col min="3582" max="3582" width="18" style="1220" bestFit="1" customWidth="1"/>
    <col min="3583" max="3585" width="15.85546875" style="1220" customWidth="1"/>
    <col min="3586" max="3588" width="12.28515625" style="1220" customWidth="1"/>
    <col min="3589" max="3590" width="9.28515625" style="1220"/>
    <col min="3591" max="3591" width="15" style="1220" customWidth="1"/>
    <col min="3592" max="3592" width="15.5703125" style="1220" bestFit="1" customWidth="1"/>
    <col min="3593" max="3593" width="15.85546875" style="1220" customWidth="1"/>
    <col min="3594" max="3836" width="9.28515625" style="1220"/>
    <col min="3837" max="3837" width="53" style="1220" customWidth="1"/>
    <col min="3838" max="3838" width="18" style="1220" bestFit="1" customWidth="1"/>
    <col min="3839" max="3841" width="15.85546875" style="1220" customWidth="1"/>
    <col min="3842" max="3844" width="12.28515625" style="1220" customWidth="1"/>
    <col min="3845" max="3846" width="9.28515625" style="1220"/>
    <col min="3847" max="3847" width="15" style="1220" customWidth="1"/>
    <col min="3848" max="3848" width="15.5703125" style="1220" bestFit="1" customWidth="1"/>
    <col min="3849" max="3849" width="15.85546875" style="1220" customWidth="1"/>
    <col min="3850" max="4092" width="9.28515625" style="1220"/>
    <col min="4093" max="4093" width="53" style="1220" customWidth="1"/>
    <col min="4094" max="4094" width="18" style="1220" bestFit="1" customWidth="1"/>
    <col min="4095" max="4097" width="15.85546875" style="1220" customWidth="1"/>
    <col min="4098" max="4100" width="12.28515625" style="1220" customWidth="1"/>
    <col min="4101" max="4102" width="9.28515625" style="1220"/>
    <col min="4103" max="4103" width="15" style="1220" customWidth="1"/>
    <col min="4104" max="4104" width="15.5703125" style="1220" bestFit="1" customWidth="1"/>
    <col min="4105" max="4105" width="15.85546875" style="1220" customWidth="1"/>
    <col min="4106" max="4348" width="9.28515625" style="1220"/>
    <col min="4349" max="4349" width="53" style="1220" customWidth="1"/>
    <col min="4350" max="4350" width="18" style="1220" bestFit="1" customWidth="1"/>
    <col min="4351" max="4353" width="15.85546875" style="1220" customWidth="1"/>
    <col min="4354" max="4356" width="12.28515625" style="1220" customWidth="1"/>
    <col min="4357" max="4358" width="9.28515625" style="1220"/>
    <col min="4359" max="4359" width="15" style="1220" customWidth="1"/>
    <col min="4360" max="4360" width="15.5703125" style="1220" bestFit="1" customWidth="1"/>
    <col min="4361" max="4361" width="15.85546875" style="1220" customWidth="1"/>
    <col min="4362" max="4604" width="9.28515625" style="1220"/>
    <col min="4605" max="4605" width="53" style="1220" customWidth="1"/>
    <col min="4606" max="4606" width="18" style="1220" bestFit="1" customWidth="1"/>
    <col min="4607" max="4609" width="15.85546875" style="1220" customWidth="1"/>
    <col min="4610" max="4612" width="12.28515625" style="1220" customWidth="1"/>
    <col min="4613" max="4614" width="9.28515625" style="1220"/>
    <col min="4615" max="4615" width="15" style="1220" customWidth="1"/>
    <col min="4616" max="4616" width="15.5703125" style="1220" bestFit="1" customWidth="1"/>
    <col min="4617" max="4617" width="15.85546875" style="1220" customWidth="1"/>
    <col min="4618" max="4860" width="9.28515625" style="1220"/>
    <col min="4861" max="4861" width="53" style="1220" customWidth="1"/>
    <col min="4862" max="4862" width="18" style="1220" bestFit="1" customWidth="1"/>
    <col min="4863" max="4865" width="15.85546875" style="1220" customWidth="1"/>
    <col min="4866" max="4868" width="12.28515625" style="1220" customWidth="1"/>
    <col min="4869" max="4870" width="9.28515625" style="1220"/>
    <col min="4871" max="4871" width="15" style="1220" customWidth="1"/>
    <col min="4872" max="4872" width="15.5703125" style="1220" bestFit="1" customWidth="1"/>
    <col min="4873" max="4873" width="15.85546875" style="1220" customWidth="1"/>
    <col min="4874" max="5116" width="9.28515625" style="1220"/>
    <col min="5117" max="5117" width="53" style="1220" customWidth="1"/>
    <col min="5118" max="5118" width="18" style="1220" bestFit="1" customWidth="1"/>
    <col min="5119" max="5121" width="15.85546875" style="1220" customWidth="1"/>
    <col min="5122" max="5124" width="12.28515625" style="1220" customWidth="1"/>
    <col min="5125" max="5126" width="9.28515625" style="1220"/>
    <col min="5127" max="5127" width="15" style="1220" customWidth="1"/>
    <col min="5128" max="5128" width="15.5703125" style="1220" bestFit="1" customWidth="1"/>
    <col min="5129" max="5129" width="15.85546875" style="1220" customWidth="1"/>
    <col min="5130" max="5372" width="9.28515625" style="1220"/>
    <col min="5373" max="5373" width="53" style="1220" customWidth="1"/>
    <col min="5374" max="5374" width="18" style="1220" bestFit="1" customWidth="1"/>
    <col min="5375" max="5377" width="15.85546875" style="1220" customWidth="1"/>
    <col min="5378" max="5380" width="12.28515625" style="1220" customWidth="1"/>
    <col min="5381" max="5382" width="9.28515625" style="1220"/>
    <col min="5383" max="5383" width="15" style="1220" customWidth="1"/>
    <col min="5384" max="5384" width="15.5703125" style="1220" bestFit="1" customWidth="1"/>
    <col min="5385" max="5385" width="15.85546875" style="1220" customWidth="1"/>
    <col min="5386" max="5628" width="9.28515625" style="1220"/>
    <col min="5629" max="5629" width="53" style="1220" customWidth="1"/>
    <col min="5630" max="5630" width="18" style="1220" bestFit="1" customWidth="1"/>
    <col min="5631" max="5633" width="15.85546875" style="1220" customWidth="1"/>
    <col min="5634" max="5636" width="12.28515625" style="1220" customWidth="1"/>
    <col min="5637" max="5638" width="9.28515625" style="1220"/>
    <col min="5639" max="5639" width="15" style="1220" customWidth="1"/>
    <col min="5640" max="5640" width="15.5703125" style="1220" bestFit="1" customWidth="1"/>
    <col min="5641" max="5641" width="15.85546875" style="1220" customWidth="1"/>
    <col min="5642" max="5884" width="9.28515625" style="1220"/>
    <col min="5885" max="5885" width="53" style="1220" customWidth="1"/>
    <col min="5886" max="5886" width="18" style="1220" bestFit="1" customWidth="1"/>
    <col min="5887" max="5889" width="15.85546875" style="1220" customWidth="1"/>
    <col min="5890" max="5892" width="12.28515625" style="1220" customWidth="1"/>
    <col min="5893" max="5894" width="9.28515625" style="1220"/>
    <col min="5895" max="5895" width="15" style="1220" customWidth="1"/>
    <col min="5896" max="5896" width="15.5703125" style="1220" bestFit="1" customWidth="1"/>
    <col min="5897" max="5897" width="15.85546875" style="1220" customWidth="1"/>
    <col min="5898" max="6140" width="9.28515625" style="1220"/>
    <col min="6141" max="6141" width="53" style="1220" customWidth="1"/>
    <col min="6142" max="6142" width="18" style="1220" bestFit="1" customWidth="1"/>
    <col min="6143" max="6145" width="15.85546875" style="1220" customWidth="1"/>
    <col min="6146" max="6148" width="12.28515625" style="1220" customWidth="1"/>
    <col min="6149" max="6150" width="9.28515625" style="1220"/>
    <col min="6151" max="6151" width="15" style="1220" customWidth="1"/>
    <col min="6152" max="6152" width="15.5703125" style="1220" bestFit="1" customWidth="1"/>
    <col min="6153" max="6153" width="15.85546875" style="1220" customWidth="1"/>
    <col min="6154" max="6396" width="9.28515625" style="1220"/>
    <col min="6397" max="6397" width="53" style="1220" customWidth="1"/>
    <col min="6398" max="6398" width="18" style="1220" bestFit="1" customWidth="1"/>
    <col min="6399" max="6401" width="15.85546875" style="1220" customWidth="1"/>
    <col min="6402" max="6404" width="12.28515625" style="1220" customWidth="1"/>
    <col min="6405" max="6406" width="9.28515625" style="1220"/>
    <col min="6407" max="6407" width="15" style="1220" customWidth="1"/>
    <col min="6408" max="6408" width="15.5703125" style="1220" bestFit="1" customWidth="1"/>
    <col min="6409" max="6409" width="15.85546875" style="1220" customWidth="1"/>
    <col min="6410" max="6652" width="9.28515625" style="1220"/>
    <col min="6653" max="6653" width="53" style="1220" customWidth="1"/>
    <col min="6654" max="6654" width="18" style="1220" bestFit="1" customWidth="1"/>
    <col min="6655" max="6657" width="15.85546875" style="1220" customWidth="1"/>
    <col min="6658" max="6660" width="12.28515625" style="1220" customWidth="1"/>
    <col min="6661" max="6662" width="9.28515625" style="1220"/>
    <col min="6663" max="6663" width="15" style="1220" customWidth="1"/>
    <col min="6664" max="6664" width="15.5703125" style="1220" bestFit="1" customWidth="1"/>
    <col min="6665" max="6665" width="15.85546875" style="1220" customWidth="1"/>
    <col min="6666" max="6908" width="9.28515625" style="1220"/>
    <col min="6909" max="6909" width="53" style="1220" customWidth="1"/>
    <col min="6910" max="6910" width="18" style="1220" bestFit="1" customWidth="1"/>
    <col min="6911" max="6913" width="15.85546875" style="1220" customWidth="1"/>
    <col min="6914" max="6916" width="12.28515625" style="1220" customWidth="1"/>
    <col min="6917" max="6918" width="9.28515625" style="1220"/>
    <col min="6919" max="6919" width="15" style="1220" customWidth="1"/>
    <col min="6920" max="6920" width="15.5703125" style="1220" bestFit="1" customWidth="1"/>
    <col min="6921" max="6921" width="15.85546875" style="1220" customWidth="1"/>
    <col min="6922" max="7164" width="9.28515625" style="1220"/>
    <col min="7165" max="7165" width="53" style="1220" customWidth="1"/>
    <col min="7166" max="7166" width="18" style="1220" bestFit="1" customWidth="1"/>
    <col min="7167" max="7169" width="15.85546875" style="1220" customWidth="1"/>
    <col min="7170" max="7172" width="12.28515625" style="1220" customWidth="1"/>
    <col min="7173" max="7174" width="9.28515625" style="1220"/>
    <col min="7175" max="7175" width="15" style="1220" customWidth="1"/>
    <col min="7176" max="7176" width="15.5703125" style="1220" bestFit="1" customWidth="1"/>
    <col min="7177" max="7177" width="15.85546875" style="1220" customWidth="1"/>
    <col min="7178" max="7420" width="9.28515625" style="1220"/>
    <col min="7421" max="7421" width="53" style="1220" customWidth="1"/>
    <col min="7422" max="7422" width="18" style="1220" bestFit="1" customWidth="1"/>
    <col min="7423" max="7425" width="15.85546875" style="1220" customWidth="1"/>
    <col min="7426" max="7428" width="12.28515625" style="1220" customWidth="1"/>
    <col min="7429" max="7430" width="9.28515625" style="1220"/>
    <col min="7431" max="7431" width="15" style="1220" customWidth="1"/>
    <col min="7432" max="7432" width="15.5703125" style="1220" bestFit="1" customWidth="1"/>
    <col min="7433" max="7433" width="15.85546875" style="1220" customWidth="1"/>
    <col min="7434" max="7676" width="9.28515625" style="1220"/>
    <col min="7677" max="7677" width="53" style="1220" customWidth="1"/>
    <col min="7678" max="7678" width="18" style="1220" bestFit="1" customWidth="1"/>
    <col min="7679" max="7681" width="15.85546875" style="1220" customWidth="1"/>
    <col min="7682" max="7684" width="12.28515625" style="1220" customWidth="1"/>
    <col min="7685" max="7686" width="9.28515625" style="1220"/>
    <col min="7687" max="7687" width="15" style="1220" customWidth="1"/>
    <col min="7688" max="7688" width="15.5703125" style="1220" bestFit="1" customWidth="1"/>
    <col min="7689" max="7689" width="15.85546875" style="1220" customWidth="1"/>
    <col min="7690" max="7932" width="9.28515625" style="1220"/>
    <col min="7933" max="7933" width="53" style="1220" customWidth="1"/>
    <col min="7934" max="7934" width="18" style="1220" bestFit="1" customWidth="1"/>
    <col min="7935" max="7937" width="15.85546875" style="1220" customWidth="1"/>
    <col min="7938" max="7940" width="12.28515625" style="1220" customWidth="1"/>
    <col min="7941" max="7942" width="9.28515625" style="1220"/>
    <col min="7943" max="7943" width="15" style="1220" customWidth="1"/>
    <col min="7944" max="7944" width="15.5703125" style="1220" bestFit="1" customWidth="1"/>
    <col min="7945" max="7945" width="15.85546875" style="1220" customWidth="1"/>
    <col min="7946" max="8188" width="9.28515625" style="1220"/>
    <col min="8189" max="8189" width="53" style="1220" customWidth="1"/>
    <col min="8190" max="8190" width="18" style="1220" bestFit="1" customWidth="1"/>
    <col min="8191" max="8193" width="15.85546875" style="1220" customWidth="1"/>
    <col min="8194" max="8196" width="12.28515625" style="1220" customWidth="1"/>
    <col min="8197" max="8198" width="9.28515625" style="1220"/>
    <col min="8199" max="8199" width="15" style="1220" customWidth="1"/>
    <col min="8200" max="8200" width="15.5703125" style="1220" bestFit="1" customWidth="1"/>
    <col min="8201" max="8201" width="15.85546875" style="1220" customWidth="1"/>
    <col min="8202" max="8444" width="9.28515625" style="1220"/>
    <col min="8445" max="8445" width="53" style="1220" customWidth="1"/>
    <col min="8446" max="8446" width="18" style="1220" bestFit="1" customWidth="1"/>
    <col min="8447" max="8449" width="15.85546875" style="1220" customWidth="1"/>
    <col min="8450" max="8452" width="12.28515625" style="1220" customWidth="1"/>
    <col min="8453" max="8454" width="9.28515625" style="1220"/>
    <col min="8455" max="8455" width="15" style="1220" customWidth="1"/>
    <col min="8456" max="8456" width="15.5703125" style="1220" bestFit="1" customWidth="1"/>
    <col min="8457" max="8457" width="15.85546875" style="1220" customWidth="1"/>
    <col min="8458" max="8700" width="9.28515625" style="1220"/>
    <col min="8701" max="8701" width="53" style="1220" customWidth="1"/>
    <col min="8702" max="8702" width="18" style="1220" bestFit="1" customWidth="1"/>
    <col min="8703" max="8705" width="15.85546875" style="1220" customWidth="1"/>
    <col min="8706" max="8708" width="12.28515625" style="1220" customWidth="1"/>
    <col min="8709" max="8710" width="9.28515625" style="1220"/>
    <col min="8711" max="8711" width="15" style="1220" customWidth="1"/>
    <col min="8712" max="8712" width="15.5703125" style="1220" bestFit="1" customWidth="1"/>
    <col min="8713" max="8713" width="15.85546875" style="1220" customWidth="1"/>
    <col min="8714" max="8956" width="9.28515625" style="1220"/>
    <col min="8957" max="8957" width="53" style="1220" customWidth="1"/>
    <col min="8958" max="8958" width="18" style="1220" bestFit="1" customWidth="1"/>
    <col min="8959" max="8961" width="15.85546875" style="1220" customWidth="1"/>
    <col min="8962" max="8964" width="12.28515625" style="1220" customWidth="1"/>
    <col min="8965" max="8966" width="9.28515625" style="1220"/>
    <col min="8967" max="8967" width="15" style="1220" customWidth="1"/>
    <col min="8968" max="8968" width="15.5703125" style="1220" bestFit="1" customWidth="1"/>
    <col min="8969" max="8969" width="15.85546875" style="1220" customWidth="1"/>
    <col min="8970" max="9212" width="9.28515625" style="1220"/>
    <col min="9213" max="9213" width="53" style="1220" customWidth="1"/>
    <col min="9214" max="9214" width="18" style="1220" bestFit="1" customWidth="1"/>
    <col min="9215" max="9217" width="15.85546875" style="1220" customWidth="1"/>
    <col min="9218" max="9220" width="12.28515625" style="1220" customWidth="1"/>
    <col min="9221" max="9222" width="9.28515625" style="1220"/>
    <col min="9223" max="9223" width="15" style="1220" customWidth="1"/>
    <col min="9224" max="9224" width="15.5703125" style="1220" bestFit="1" customWidth="1"/>
    <col min="9225" max="9225" width="15.85546875" style="1220" customWidth="1"/>
    <col min="9226" max="9468" width="9.28515625" style="1220"/>
    <col min="9469" max="9469" width="53" style="1220" customWidth="1"/>
    <col min="9470" max="9470" width="18" style="1220" bestFit="1" customWidth="1"/>
    <col min="9471" max="9473" width="15.85546875" style="1220" customWidth="1"/>
    <col min="9474" max="9476" width="12.28515625" style="1220" customWidth="1"/>
    <col min="9477" max="9478" width="9.28515625" style="1220"/>
    <col min="9479" max="9479" width="15" style="1220" customWidth="1"/>
    <col min="9480" max="9480" width="15.5703125" style="1220" bestFit="1" customWidth="1"/>
    <col min="9481" max="9481" width="15.85546875" style="1220" customWidth="1"/>
    <col min="9482" max="9724" width="9.28515625" style="1220"/>
    <col min="9725" max="9725" width="53" style="1220" customWidth="1"/>
    <col min="9726" max="9726" width="18" style="1220" bestFit="1" customWidth="1"/>
    <col min="9727" max="9729" width="15.85546875" style="1220" customWidth="1"/>
    <col min="9730" max="9732" width="12.28515625" style="1220" customWidth="1"/>
    <col min="9733" max="9734" width="9.28515625" style="1220"/>
    <col min="9735" max="9735" width="15" style="1220" customWidth="1"/>
    <col min="9736" max="9736" width="15.5703125" style="1220" bestFit="1" customWidth="1"/>
    <col min="9737" max="9737" width="15.85546875" style="1220" customWidth="1"/>
    <col min="9738" max="9980" width="9.28515625" style="1220"/>
    <col min="9981" max="9981" width="53" style="1220" customWidth="1"/>
    <col min="9982" max="9982" width="18" style="1220" bestFit="1" customWidth="1"/>
    <col min="9983" max="9985" width="15.85546875" style="1220" customWidth="1"/>
    <col min="9986" max="9988" width="12.28515625" style="1220" customWidth="1"/>
    <col min="9989" max="9990" width="9.28515625" style="1220"/>
    <col min="9991" max="9991" width="15" style="1220" customWidth="1"/>
    <col min="9992" max="9992" width="15.5703125" style="1220" bestFit="1" customWidth="1"/>
    <col min="9993" max="9993" width="15.85546875" style="1220" customWidth="1"/>
    <col min="9994" max="10236" width="9.28515625" style="1220"/>
    <col min="10237" max="10237" width="53" style="1220" customWidth="1"/>
    <col min="10238" max="10238" width="18" style="1220" bestFit="1" customWidth="1"/>
    <col min="10239" max="10241" width="15.85546875" style="1220" customWidth="1"/>
    <col min="10242" max="10244" width="12.28515625" style="1220" customWidth="1"/>
    <col min="10245" max="10246" width="9.28515625" style="1220"/>
    <col min="10247" max="10247" width="15" style="1220" customWidth="1"/>
    <col min="10248" max="10248" width="15.5703125" style="1220" bestFit="1" customWidth="1"/>
    <col min="10249" max="10249" width="15.85546875" style="1220" customWidth="1"/>
    <col min="10250" max="10492" width="9.28515625" style="1220"/>
    <col min="10493" max="10493" width="53" style="1220" customWidth="1"/>
    <col min="10494" max="10494" width="18" style="1220" bestFit="1" customWidth="1"/>
    <col min="10495" max="10497" width="15.85546875" style="1220" customWidth="1"/>
    <col min="10498" max="10500" width="12.28515625" style="1220" customWidth="1"/>
    <col min="10501" max="10502" width="9.28515625" style="1220"/>
    <col min="10503" max="10503" width="15" style="1220" customWidth="1"/>
    <col min="10504" max="10504" width="15.5703125" style="1220" bestFit="1" customWidth="1"/>
    <col min="10505" max="10505" width="15.85546875" style="1220" customWidth="1"/>
    <col min="10506" max="10748" width="9.28515625" style="1220"/>
    <col min="10749" max="10749" width="53" style="1220" customWidth="1"/>
    <col min="10750" max="10750" width="18" style="1220" bestFit="1" customWidth="1"/>
    <col min="10751" max="10753" width="15.85546875" style="1220" customWidth="1"/>
    <col min="10754" max="10756" width="12.28515625" style="1220" customWidth="1"/>
    <col min="10757" max="10758" width="9.28515625" style="1220"/>
    <col min="10759" max="10759" width="15" style="1220" customWidth="1"/>
    <col min="10760" max="10760" width="15.5703125" style="1220" bestFit="1" customWidth="1"/>
    <col min="10761" max="10761" width="15.85546875" style="1220" customWidth="1"/>
    <col min="10762" max="11004" width="9.28515625" style="1220"/>
    <col min="11005" max="11005" width="53" style="1220" customWidth="1"/>
    <col min="11006" max="11006" width="18" style="1220" bestFit="1" customWidth="1"/>
    <col min="11007" max="11009" width="15.85546875" style="1220" customWidth="1"/>
    <col min="11010" max="11012" width="12.28515625" style="1220" customWidth="1"/>
    <col min="11013" max="11014" width="9.28515625" style="1220"/>
    <col min="11015" max="11015" width="15" style="1220" customWidth="1"/>
    <col min="11016" max="11016" width="15.5703125" style="1220" bestFit="1" customWidth="1"/>
    <col min="11017" max="11017" width="15.85546875" style="1220" customWidth="1"/>
    <col min="11018" max="11260" width="9.28515625" style="1220"/>
    <col min="11261" max="11261" width="53" style="1220" customWidth="1"/>
    <col min="11262" max="11262" width="18" style="1220" bestFit="1" customWidth="1"/>
    <col min="11263" max="11265" width="15.85546875" style="1220" customWidth="1"/>
    <col min="11266" max="11268" width="12.28515625" style="1220" customWidth="1"/>
    <col min="11269" max="11270" width="9.28515625" style="1220"/>
    <col min="11271" max="11271" width="15" style="1220" customWidth="1"/>
    <col min="11272" max="11272" width="15.5703125" style="1220" bestFit="1" customWidth="1"/>
    <col min="11273" max="11273" width="15.85546875" style="1220" customWidth="1"/>
    <col min="11274" max="11516" width="9.28515625" style="1220"/>
    <col min="11517" max="11517" width="53" style="1220" customWidth="1"/>
    <col min="11518" max="11518" width="18" style="1220" bestFit="1" customWidth="1"/>
    <col min="11519" max="11521" width="15.85546875" style="1220" customWidth="1"/>
    <col min="11522" max="11524" width="12.28515625" style="1220" customWidth="1"/>
    <col min="11525" max="11526" width="9.28515625" style="1220"/>
    <col min="11527" max="11527" width="15" style="1220" customWidth="1"/>
    <col min="11528" max="11528" width="15.5703125" style="1220" bestFit="1" customWidth="1"/>
    <col min="11529" max="11529" width="15.85546875" style="1220" customWidth="1"/>
    <col min="11530" max="11772" width="9.28515625" style="1220"/>
    <col min="11773" max="11773" width="53" style="1220" customWidth="1"/>
    <col min="11774" max="11774" width="18" style="1220" bestFit="1" customWidth="1"/>
    <col min="11775" max="11777" width="15.85546875" style="1220" customWidth="1"/>
    <col min="11778" max="11780" width="12.28515625" style="1220" customWidth="1"/>
    <col min="11781" max="11782" width="9.28515625" style="1220"/>
    <col min="11783" max="11783" width="15" style="1220" customWidth="1"/>
    <col min="11784" max="11784" width="15.5703125" style="1220" bestFit="1" customWidth="1"/>
    <col min="11785" max="11785" width="15.85546875" style="1220" customWidth="1"/>
    <col min="11786" max="12028" width="9.28515625" style="1220"/>
    <col min="12029" max="12029" width="53" style="1220" customWidth="1"/>
    <col min="12030" max="12030" width="18" style="1220" bestFit="1" customWidth="1"/>
    <col min="12031" max="12033" width="15.85546875" style="1220" customWidth="1"/>
    <col min="12034" max="12036" width="12.28515625" style="1220" customWidth="1"/>
    <col min="12037" max="12038" width="9.28515625" style="1220"/>
    <col min="12039" max="12039" width="15" style="1220" customWidth="1"/>
    <col min="12040" max="12040" width="15.5703125" style="1220" bestFit="1" customWidth="1"/>
    <col min="12041" max="12041" width="15.85546875" style="1220" customWidth="1"/>
    <col min="12042" max="12284" width="9.28515625" style="1220"/>
    <col min="12285" max="12285" width="53" style="1220" customWidth="1"/>
    <col min="12286" max="12286" width="18" style="1220" bestFit="1" customWidth="1"/>
    <col min="12287" max="12289" width="15.85546875" style="1220" customWidth="1"/>
    <col min="12290" max="12292" width="12.28515625" style="1220" customWidth="1"/>
    <col min="12293" max="12294" width="9.28515625" style="1220"/>
    <col min="12295" max="12295" width="15" style="1220" customWidth="1"/>
    <col min="12296" max="12296" width="15.5703125" style="1220" bestFit="1" customWidth="1"/>
    <col min="12297" max="12297" width="15.85546875" style="1220" customWidth="1"/>
    <col min="12298" max="12540" width="9.28515625" style="1220"/>
    <col min="12541" max="12541" width="53" style="1220" customWidth="1"/>
    <col min="12542" max="12542" width="18" style="1220" bestFit="1" customWidth="1"/>
    <col min="12543" max="12545" width="15.85546875" style="1220" customWidth="1"/>
    <col min="12546" max="12548" width="12.28515625" style="1220" customWidth="1"/>
    <col min="12549" max="12550" width="9.28515625" style="1220"/>
    <col min="12551" max="12551" width="15" style="1220" customWidth="1"/>
    <col min="12552" max="12552" width="15.5703125" style="1220" bestFit="1" customWidth="1"/>
    <col min="12553" max="12553" width="15.85546875" style="1220" customWidth="1"/>
    <col min="12554" max="12796" width="9.28515625" style="1220"/>
    <col min="12797" max="12797" width="53" style="1220" customWidth="1"/>
    <col min="12798" max="12798" width="18" style="1220" bestFit="1" customWidth="1"/>
    <col min="12799" max="12801" width="15.85546875" style="1220" customWidth="1"/>
    <col min="12802" max="12804" width="12.28515625" style="1220" customWidth="1"/>
    <col min="12805" max="12806" width="9.28515625" style="1220"/>
    <col min="12807" max="12807" width="15" style="1220" customWidth="1"/>
    <col min="12808" max="12808" width="15.5703125" style="1220" bestFit="1" customWidth="1"/>
    <col min="12809" max="12809" width="15.85546875" style="1220" customWidth="1"/>
    <col min="12810" max="13052" width="9.28515625" style="1220"/>
    <col min="13053" max="13053" width="53" style="1220" customWidth="1"/>
    <col min="13054" max="13054" width="18" style="1220" bestFit="1" customWidth="1"/>
    <col min="13055" max="13057" width="15.85546875" style="1220" customWidth="1"/>
    <col min="13058" max="13060" width="12.28515625" style="1220" customWidth="1"/>
    <col min="13061" max="13062" width="9.28515625" style="1220"/>
    <col min="13063" max="13063" width="15" style="1220" customWidth="1"/>
    <col min="13064" max="13064" width="15.5703125" style="1220" bestFit="1" customWidth="1"/>
    <col min="13065" max="13065" width="15.85546875" style="1220" customWidth="1"/>
    <col min="13066" max="13308" width="9.28515625" style="1220"/>
    <col min="13309" max="13309" width="53" style="1220" customWidth="1"/>
    <col min="13310" max="13310" width="18" style="1220" bestFit="1" customWidth="1"/>
    <col min="13311" max="13313" width="15.85546875" style="1220" customWidth="1"/>
    <col min="13314" max="13316" width="12.28515625" style="1220" customWidth="1"/>
    <col min="13317" max="13318" width="9.28515625" style="1220"/>
    <col min="13319" max="13319" width="15" style="1220" customWidth="1"/>
    <col min="13320" max="13320" width="15.5703125" style="1220" bestFit="1" customWidth="1"/>
    <col min="13321" max="13321" width="15.85546875" style="1220" customWidth="1"/>
    <col min="13322" max="13564" width="9.28515625" style="1220"/>
    <col min="13565" max="13565" width="53" style="1220" customWidth="1"/>
    <col min="13566" max="13566" width="18" style="1220" bestFit="1" customWidth="1"/>
    <col min="13567" max="13569" width="15.85546875" style="1220" customWidth="1"/>
    <col min="13570" max="13572" width="12.28515625" style="1220" customWidth="1"/>
    <col min="13573" max="13574" width="9.28515625" style="1220"/>
    <col min="13575" max="13575" width="15" style="1220" customWidth="1"/>
    <col min="13576" max="13576" width="15.5703125" style="1220" bestFit="1" customWidth="1"/>
    <col min="13577" max="13577" width="15.85546875" style="1220" customWidth="1"/>
    <col min="13578" max="13820" width="9.28515625" style="1220"/>
    <col min="13821" max="13821" width="53" style="1220" customWidth="1"/>
    <col min="13822" max="13822" width="18" style="1220" bestFit="1" customWidth="1"/>
    <col min="13823" max="13825" width="15.85546875" style="1220" customWidth="1"/>
    <col min="13826" max="13828" width="12.28515625" style="1220" customWidth="1"/>
    <col min="13829" max="13830" width="9.28515625" style="1220"/>
    <col min="13831" max="13831" width="15" style="1220" customWidth="1"/>
    <col min="13832" max="13832" width="15.5703125" style="1220" bestFit="1" customWidth="1"/>
    <col min="13833" max="13833" width="15.85546875" style="1220" customWidth="1"/>
    <col min="13834" max="14076" width="9.28515625" style="1220"/>
    <col min="14077" max="14077" width="53" style="1220" customWidth="1"/>
    <col min="14078" max="14078" width="18" style="1220" bestFit="1" customWidth="1"/>
    <col min="14079" max="14081" width="15.85546875" style="1220" customWidth="1"/>
    <col min="14082" max="14084" width="12.28515625" style="1220" customWidth="1"/>
    <col min="14085" max="14086" width="9.28515625" style="1220"/>
    <col min="14087" max="14087" width="15" style="1220" customWidth="1"/>
    <col min="14088" max="14088" width="15.5703125" style="1220" bestFit="1" customWidth="1"/>
    <col min="14089" max="14089" width="15.85546875" style="1220" customWidth="1"/>
    <col min="14090" max="14332" width="9.28515625" style="1220"/>
    <col min="14333" max="14333" width="53" style="1220" customWidth="1"/>
    <col min="14334" max="14334" width="18" style="1220" bestFit="1" customWidth="1"/>
    <col min="14335" max="14337" width="15.85546875" style="1220" customWidth="1"/>
    <col min="14338" max="14340" width="12.28515625" style="1220" customWidth="1"/>
    <col min="14341" max="14342" width="9.28515625" style="1220"/>
    <col min="14343" max="14343" width="15" style="1220" customWidth="1"/>
    <col min="14344" max="14344" width="15.5703125" style="1220" bestFit="1" customWidth="1"/>
    <col min="14345" max="14345" width="15.85546875" style="1220" customWidth="1"/>
    <col min="14346" max="14588" width="9.28515625" style="1220"/>
    <col min="14589" max="14589" width="53" style="1220" customWidth="1"/>
    <col min="14590" max="14590" width="18" style="1220" bestFit="1" customWidth="1"/>
    <col min="14591" max="14593" width="15.85546875" style="1220" customWidth="1"/>
    <col min="14594" max="14596" width="12.28515625" style="1220" customWidth="1"/>
    <col min="14597" max="14598" width="9.28515625" style="1220"/>
    <col min="14599" max="14599" width="15" style="1220" customWidth="1"/>
    <col min="14600" max="14600" width="15.5703125" style="1220" bestFit="1" customWidth="1"/>
    <col min="14601" max="14601" width="15.85546875" style="1220" customWidth="1"/>
    <col min="14602" max="14844" width="9.28515625" style="1220"/>
    <col min="14845" max="14845" width="53" style="1220" customWidth="1"/>
    <col min="14846" max="14846" width="18" style="1220" bestFit="1" customWidth="1"/>
    <col min="14847" max="14849" width="15.85546875" style="1220" customWidth="1"/>
    <col min="14850" max="14852" width="12.28515625" style="1220" customWidth="1"/>
    <col min="14853" max="14854" width="9.28515625" style="1220"/>
    <col min="14855" max="14855" width="15" style="1220" customWidth="1"/>
    <col min="14856" max="14856" width="15.5703125" style="1220" bestFit="1" customWidth="1"/>
    <col min="14857" max="14857" width="15.85546875" style="1220" customWidth="1"/>
    <col min="14858" max="15100" width="9.28515625" style="1220"/>
    <col min="15101" max="15101" width="53" style="1220" customWidth="1"/>
    <col min="15102" max="15102" width="18" style="1220" bestFit="1" customWidth="1"/>
    <col min="15103" max="15105" width="15.85546875" style="1220" customWidth="1"/>
    <col min="15106" max="15108" width="12.28515625" style="1220" customWidth="1"/>
    <col min="15109" max="15110" width="9.28515625" style="1220"/>
    <col min="15111" max="15111" width="15" style="1220" customWidth="1"/>
    <col min="15112" max="15112" width="15.5703125" style="1220" bestFit="1" customWidth="1"/>
    <col min="15113" max="15113" width="15.85546875" style="1220" customWidth="1"/>
    <col min="15114" max="15356" width="9.28515625" style="1220"/>
    <col min="15357" max="15357" width="53" style="1220" customWidth="1"/>
    <col min="15358" max="15358" width="18" style="1220" bestFit="1" customWidth="1"/>
    <col min="15359" max="15361" width="15.85546875" style="1220" customWidth="1"/>
    <col min="15362" max="15364" width="12.28515625" style="1220" customWidth="1"/>
    <col min="15365" max="15366" width="9.28515625" style="1220"/>
    <col min="15367" max="15367" width="15" style="1220" customWidth="1"/>
    <col min="15368" max="15368" width="15.5703125" style="1220" bestFit="1" customWidth="1"/>
    <col min="15369" max="15369" width="15.85546875" style="1220" customWidth="1"/>
    <col min="15370" max="15612" width="9.28515625" style="1220"/>
    <col min="15613" max="15613" width="53" style="1220" customWidth="1"/>
    <col min="15614" max="15614" width="18" style="1220" bestFit="1" customWidth="1"/>
    <col min="15615" max="15617" width="15.85546875" style="1220" customWidth="1"/>
    <col min="15618" max="15620" width="12.28515625" style="1220" customWidth="1"/>
    <col min="15621" max="15622" width="9.28515625" style="1220"/>
    <col min="15623" max="15623" width="15" style="1220" customWidth="1"/>
    <col min="15624" max="15624" width="15.5703125" style="1220" bestFit="1" customWidth="1"/>
    <col min="15625" max="15625" width="15.85546875" style="1220" customWidth="1"/>
    <col min="15626" max="15868" width="9.28515625" style="1220"/>
    <col min="15869" max="15869" width="53" style="1220" customWidth="1"/>
    <col min="15870" max="15870" width="18" style="1220" bestFit="1" customWidth="1"/>
    <col min="15871" max="15873" width="15.85546875" style="1220" customWidth="1"/>
    <col min="15874" max="15876" width="12.28515625" style="1220" customWidth="1"/>
    <col min="15877" max="15878" width="9.28515625" style="1220"/>
    <col min="15879" max="15879" width="15" style="1220" customWidth="1"/>
    <col min="15880" max="15880" width="15.5703125" style="1220" bestFit="1" customWidth="1"/>
    <col min="15881" max="15881" width="15.85546875" style="1220" customWidth="1"/>
    <col min="15882" max="16124" width="9.28515625" style="1220"/>
    <col min="16125" max="16125" width="53" style="1220" customWidth="1"/>
    <col min="16126" max="16126" width="18" style="1220" bestFit="1" customWidth="1"/>
    <col min="16127" max="16129" width="15.85546875" style="1220" customWidth="1"/>
    <col min="16130" max="16132" width="12.28515625" style="1220" customWidth="1"/>
    <col min="16133" max="16134" width="9.28515625" style="1220"/>
    <col min="16135" max="16135" width="15" style="1220" customWidth="1"/>
    <col min="16136" max="16136" width="15.5703125" style="1220" bestFit="1" customWidth="1"/>
    <col min="16137" max="16137" width="15.85546875" style="1220" customWidth="1"/>
    <col min="16138" max="16384" width="9.28515625" style="1220"/>
  </cols>
  <sheetData>
    <row r="1" spans="1:12" ht="17.25" customHeight="1">
      <c r="A1" s="1218" t="s">
        <v>500</v>
      </c>
      <c r="B1" s="1218"/>
      <c r="C1" s="1219"/>
      <c r="D1" s="1219"/>
      <c r="E1" s="1219"/>
      <c r="F1" s="1219"/>
      <c r="G1" s="1219"/>
      <c r="H1" s="1219"/>
      <c r="K1" s="1220"/>
      <c r="L1" s="1220"/>
    </row>
    <row r="2" spans="1:12" ht="17.25" customHeight="1">
      <c r="A2" s="1221"/>
      <c r="B2" s="1221"/>
      <c r="C2" s="1219"/>
      <c r="D2" s="1219"/>
      <c r="E2" s="1219"/>
      <c r="F2" s="1219"/>
      <c r="G2" s="1219"/>
      <c r="H2" s="1219"/>
      <c r="K2" s="1220"/>
      <c r="L2" s="1220"/>
    </row>
    <row r="3" spans="1:12" ht="17.25" customHeight="1">
      <c r="A3" s="1222" t="s">
        <v>788</v>
      </c>
      <c r="B3" s="1223"/>
      <c r="C3" s="1224"/>
      <c r="D3" s="1224"/>
      <c r="E3" s="1224"/>
      <c r="F3" s="1224"/>
      <c r="G3" s="1224"/>
      <c r="H3" s="1224"/>
      <c r="K3" s="1220"/>
      <c r="L3" s="1220"/>
    </row>
    <row r="4" spans="1:12" ht="17.25" customHeight="1">
      <c r="A4" s="1222"/>
      <c r="B4" s="1223"/>
      <c r="C4" s="1224"/>
      <c r="D4" s="1224"/>
      <c r="E4" s="1224"/>
      <c r="F4" s="1224"/>
      <c r="G4" s="1224"/>
      <c r="H4" s="1224"/>
      <c r="K4" s="1220"/>
      <c r="L4" s="1220"/>
    </row>
    <row r="5" spans="1:12" ht="15" customHeight="1">
      <c r="A5" s="1225"/>
      <c r="B5" s="1225"/>
      <c r="C5" s="1226"/>
      <c r="D5" s="1227"/>
      <c r="E5" s="1227"/>
      <c r="F5" s="1227"/>
      <c r="G5" s="1228"/>
      <c r="H5" s="1229" t="s">
        <v>2</v>
      </c>
      <c r="K5" s="1220"/>
      <c r="L5" s="1220"/>
    </row>
    <row r="8" spans="1:12" ht="16.350000000000001" customHeight="1">
      <c r="A8" s="1230"/>
      <c r="B8" s="1231" t="s">
        <v>789</v>
      </c>
      <c r="C8" s="1232" t="s">
        <v>229</v>
      </c>
      <c r="D8" s="1233"/>
      <c r="E8" s="1233"/>
      <c r="F8" s="1234" t="s">
        <v>433</v>
      </c>
      <c r="G8" s="1235"/>
      <c r="H8" s="1236"/>
      <c r="K8" s="1220"/>
      <c r="L8" s="1220"/>
    </row>
    <row r="9" spans="1:12" ht="16.350000000000001" customHeight="1">
      <c r="A9" s="1237" t="s">
        <v>3</v>
      </c>
      <c r="B9" s="1238" t="s">
        <v>228</v>
      </c>
      <c r="C9" s="1239"/>
      <c r="D9" s="1239"/>
      <c r="E9" s="1239"/>
      <c r="F9" s="1239" t="s">
        <v>4</v>
      </c>
      <c r="G9" s="1239" t="s">
        <v>4</v>
      </c>
      <c r="H9" s="1240"/>
      <c r="K9" s="1220"/>
      <c r="L9" s="1220"/>
    </row>
    <row r="10" spans="1:12" ht="16.350000000000001" customHeight="1">
      <c r="A10" s="1241"/>
      <c r="B10" s="1242" t="s">
        <v>790</v>
      </c>
      <c r="C10" s="1239" t="s">
        <v>434</v>
      </c>
      <c r="D10" s="1239" t="s">
        <v>435</v>
      </c>
      <c r="E10" s="1239" t="s">
        <v>436</v>
      </c>
      <c r="F10" s="1243" t="s">
        <v>232</v>
      </c>
      <c r="G10" s="1243" t="s">
        <v>437</v>
      </c>
      <c r="H10" s="1244" t="s">
        <v>438</v>
      </c>
      <c r="K10" s="1220"/>
      <c r="L10" s="1220"/>
    </row>
    <row r="11" spans="1:12" s="1249" customFormat="1" ht="9.75" customHeight="1">
      <c r="A11" s="1245" t="s">
        <v>439</v>
      </c>
      <c r="B11" s="1246">
        <v>2</v>
      </c>
      <c r="C11" s="1247">
        <v>3</v>
      </c>
      <c r="D11" s="1247">
        <v>4</v>
      </c>
      <c r="E11" s="1247">
        <v>5</v>
      </c>
      <c r="F11" s="1247">
        <v>6</v>
      </c>
      <c r="G11" s="1247">
        <v>7</v>
      </c>
      <c r="H11" s="1248">
        <v>8</v>
      </c>
    </row>
    <row r="12" spans="1:12" ht="24" customHeight="1">
      <c r="A12" s="1250" t="s">
        <v>440</v>
      </c>
      <c r="B12" s="1251">
        <v>71448652</v>
      </c>
      <c r="C12" s="1020">
        <v>3744731</v>
      </c>
      <c r="D12" s="1020">
        <v>8176753</v>
      </c>
      <c r="E12" s="1020">
        <v>14260114</v>
      </c>
      <c r="F12" s="1252">
        <f>C12/B12</f>
        <v>5.2411499659923602E-2</v>
      </c>
      <c r="G12" s="1253">
        <f>D12/B12</f>
        <v>0.11444236904567492</v>
      </c>
      <c r="H12" s="1252">
        <f>E12/B12</f>
        <v>0.19958548693122999</v>
      </c>
      <c r="K12" s="1220"/>
      <c r="L12" s="1220"/>
    </row>
    <row r="13" spans="1:12" ht="24" customHeight="1">
      <c r="A13" s="1254" t="s">
        <v>441</v>
      </c>
      <c r="B13" s="1021">
        <v>88402533</v>
      </c>
      <c r="C13" s="1020">
        <v>3640869</v>
      </c>
      <c r="D13" s="1020">
        <v>8043529</v>
      </c>
      <c r="E13" s="1020">
        <v>14010048</v>
      </c>
      <c r="F13" s="1255">
        <f>C13/B13</f>
        <v>4.1185120792862351E-2</v>
      </c>
      <c r="G13" s="1255">
        <f>D13/B13</f>
        <v>9.0987539915852858E-2</v>
      </c>
      <c r="H13" s="1256">
        <f>E13/B13</f>
        <v>0.15848016481609187</v>
      </c>
      <c r="K13" s="1220"/>
      <c r="L13" s="1220"/>
    </row>
    <row r="14" spans="1:12" ht="24" customHeight="1">
      <c r="A14" s="1241" t="s">
        <v>791</v>
      </c>
      <c r="B14" s="777">
        <f>B12-B13</f>
        <v>-16953881</v>
      </c>
      <c r="C14" s="777">
        <f>C12-C13</f>
        <v>103862</v>
      </c>
      <c r="D14" s="777">
        <v>133225</v>
      </c>
      <c r="E14" s="1257">
        <v>250066</v>
      </c>
      <c r="F14" s="1258"/>
      <c r="G14" s="1259"/>
      <c r="H14" s="1258"/>
      <c r="K14" s="1220"/>
      <c r="L14" s="1220"/>
    </row>
    <row r="15" spans="1:12" ht="18.75" customHeight="1"/>
    <row r="16" spans="1:12" ht="19.5" customHeight="1"/>
    <row r="17" spans="1:12" ht="18" customHeight="1">
      <c r="A17" s="1225"/>
      <c r="B17" s="1225"/>
      <c r="C17" s="1226"/>
      <c r="D17" s="1227"/>
      <c r="E17" s="1227"/>
      <c r="F17" s="1227"/>
      <c r="G17" s="1228"/>
      <c r="H17" s="1229"/>
    </row>
    <row r="20" spans="1:12" ht="15">
      <c r="A20" s="1230"/>
      <c r="B20" s="1231" t="s">
        <v>789</v>
      </c>
      <c r="C20" s="1232" t="s">
        <v>229</v>
      </c>
      <c r="D20" s="1233"/>
      <c r="E20" s="1233"/>
      <c r="F20" s="1234" t="s">
        <v>433</v>
      </c>
      <c r="G20" s="1235"/>
      <c r="H20" s="1236"/>
      <c r="K20" s="1261"/>
      <c r="L20" s="1261"/>
    </row>
    <row r="21" spans="1:12" ht="15">
      <c r="A21" s="1237" t="s">
        <v>3</v>
      </c>
      <c r="B21" s="1238" t="s">
        <v>228</v>
      </c>
      <c r="C21" s="1239"/>
      <c r="D21" s="1239"/>
      <c r="E21" s="1239"/>
      <c r="F21" s="1239" t="s">
        <v>4</v>
      </c>
      <c r="G21" s="1239" t="s">
        <v>4</v>
      </c>
      <c r="H21" s="1240"/>
      <c r="K21" s="1261"/>
      <c r="L21" s="1261"/>
    </row>
    <row r="22" spans="1:12" ht="17.25">
      <c r="A22" s="1241"/>
      <c r="B22" s="1242" t="s">
        <v>790</v>
      </c>
      <c r="C22" s="1239" t="s">
        <v>792</v>
      </c>
      <c r="D22" s="1239" t="s">
        <v>793</v>
      </c>
      <c r="E22" s="1239" t="s">
        <v>794</v>
      </c>
      <c r="F22" s="1243" t="s">
        <v>232</v>
      </c>
      <c r="G22" s="1243" t="s">
        <v>437</v>
      </c>
      <c r="H22" s="1244" t="s">
        <v>438</v>
      </c>
      <c r="K22" s="1261"/>
      <c r="L22" s="1261"/>
    </row>
    <row r="23" spans="1:12">
      <c r="A23" s="1245" t="s">
        <v>439</v>
      </c>
      <c r="B23" s="1246">
        <v>2</v>
      </c>
      <c r="C23" s="1247">
        <v>3</v>
      </c>
      <c r="D23" s="1247">
        <v>4</v>
      </c>
      <c r="E23" s="1247">
        <v>5</v>
      </c>
      <c r="F23" s="1247">
        <v>6</v>
      </c>
      <c r="G23" s="1247">
        <v>7</v>
      </c>
      <c r="H23" s="1248">
        <v>8</v>
      </c>
    </row>
    <row r="24" spans="1:12" ht="24" customHeight="1">
      <c r="A24" s="1250" t="s">
        <v>440</v>
      </c>
      <c r="B24" s="1251">
        <v>71448652</v>
      </c>
      <c r="C24" s="1020">
        <v>19372820</v>
      </c>
      <c r="D24" s="1020">
        <v>24442818</v>
      </c>
      <c r="E24" s="1020">
        <v>30831840</v>
      </c>
      <c r="F24" s="1253">
        <f>C24/B24</f>
        <v>0.27114325403927847</v>
      </c>
      <c r="G24" s="1252">
        <f>D24/B24</f>
        <v>0.34210327718989014</v>
      </c>
      <c r="H24" s="1262">
        <f>E24/B24</f>
        <v>0.43152444639543375</v>
      </c>
    </row>
    <row r="25" spans="1:12" ht="24" customHeight="1">
      <c r="A25" s="1254" t="s">
        <v>441</v>
      </c>
      <c r="B25" s="1021">
        <v>88402533</v>
      </c>
      <c r="C25" s="1020">
        <v>19411851</v>
      </c>
      <c r="D25" s="1020">
        <v>24528276</v>
      </c>
      <c r="E25" s="1020">
        <v>30804682</v>
      </c>
      <c r="F25" s="1255">
        <f>C25/B25</f>
        <v>0.21958478271205192</v>
      </c>
      <c r="G25" s="1256">
        <f>D25/B25</f>
        <v>0.27746123518881521</v>
      </c>
      <c r="H25" s="1263">
        <f>E25/B25</f>
        <v>0.34845926869538907</v>
      </c>
    </row>
    <row r="26" spans="1:12" ht="24" customHeight="1">
      <c r="A26" s="1241" t="s">
        <v>791</v>
      </c>
      <c r="B26" s="777">
        <f>B24-B25</f>
        <v>-16953881</v>
      </c>
      <c r="C26" s="777">
        <f>C24-C25</f>
        <v>-39031</v>
      </c>
      <c r="D26" s="777">
        <v>-85459</v>
      </c>
      <c r="E26" s="777">
        <f>E24-E25</f>
        <v>27158</v>
      </c>
      <c r="F26" s="1258">
        <f>C26/B26</f>
        <v>2.3021867382459508E-3</v>
      </c>
      <c r="G26" s="1258">
        <f>D26/B26</f>
        <v>5.0406747575968006E-3</v>
      </c>
      <c r="H26" s="1258"/>
    </row>
    <row r="29" spans="1:12" ht="23.25" customHeight="1">
      <c r="H29" s="1229"/>
    </row>
    <row r="32" spans="1:12" ht="15">
      <c r="A32" s="1230"/>
      <c r="B32" s="1231" t="s">
        <v>789</v>
      </c>
      <c r="C32" s="1232" t="s">
        <v>229</v>
      </c>
      <c r="D32" s="1233"/>
      <c r="E32" s="1233"/>
      <c r="F32" s="1234" t="s">
        <v>433</v>
      </c>
      <c r="G32" s="1235"/>
      <c r="H32" s="1236"/>
    </row>
    <row r="33" spans="1:8" ht="15">
      <c r="A33" s="1237" t="s">
        <v>3</v>
      </c>
      <c r="B33" s="1238" t="s">
        <v>228</v>
      </c>
      <c r="C33" s="1239"/>
      <c r="D33" s="1239"/>
      <c r="E33" s="1239"/>
      <c r="F33" s="1239" t="s">
        <v>4</v>
      </c>
      <c r="G33" s="1239" t="s">
        <v>4</v>
      </c>
      <c r="H33" s="1240"/>
    </row>
    <row r="34" spans="1:8" ht="17.25">
      <c r="A34" s="1241"/>
      <c r="B34" s="1242" t="s">
        <v>790</v>
      </c>
      <c r="C34" s="1239" t="s">
        <v>795</v>
      </c>
      <c r="D34" s="1239" t="s">
        <v>796</v>
      </c>
      <c r="E34" s="1239" t="s">
        <v>797</v>
      </c>
      <c r="F34" s="1243" t="s">
        <v>232</v>
      </c>
      <c r="G34" s="1243" t="s">
        <v>437</v>
      </c>
      <c r="H34" s="1244" t="s">
        <v>438</v>
      </c>
    </row>
    <row r="35" spans="1:8">
      <c r="A35" s="1245" t="s">
        <v>439</v>
      </c>
      <c r="B35" s="1246">
        <v>2</v>
      </c>
      <c r="C35" s="1247">
        <v>3</v>
      </c>
      <c r="D35" s="1247">
        <v>4</v>
      </c>
      <c r="E35" s="1247">
        <v>5</v>
      </c>
      <c r="F35" s="1247">
        <v>6</v>
      </c>
      <c r="G35" s="1264">
        <v>7</v>
      </c>
      <c r="H35" s="1248">
        <v>8</v>
      </c>
    </row>
    <row r="36" spans="1:8" ht="24" customHeight="1">
      <c r="A36" s="1250" t="s">
        <v>440</v>
      </c>
      <c r="B36" s="1265">
        <v>71448652</v>
      </c>
      <c r="C36" s="1266">
        <v>34828643</v>
      </c>
      <c r="D36" s="1266">
        <v>39104303</v>
      </c>
      <c r="E36" s="1266">
        <v>45734008</v>
      </c>
      <c r="F36" s="1253">
        <f>C36/B36</f>
        <v>0.48746396223122584</v>
      </c>
      <c r="G36" s="1252">
        <f>D36/B36</f>
        <v>0.54730637885232603</v>
      </c>
      <c r="H36" s="1262">
        <f>E36/B36</f>
        <v>0.64009616304587524</v>
      </c>
    </row>
    <row r="37" spans="1:8" ht="24" customHeight="1">
      <c r="A37" s="1254" t="s">
        <v>441</v>
      </c>
      <c r="B37" s="1021">
        <v>88402533</v>
      </c>
      <c r="C37" s="1020">
        <v>34805296</v>
      </c>
      <c r="D37" s="1020">
        <v>39092071</v>
      </c>
      <c r="E37" s="1020">
        <v>45774478</v>
      </c>
      <c r="F37" s="1255">
        <f>C37/B37</f>
        <v>0.39371378645903732</v>
      </c>
      <c r="G37" s="1256">
        <f>D37/B37</f>
        <v>0.44220532685415248</v>
      </c>
      <c r="H37" s="1263">
        <f>E37/B37</f>
        <v>0.51779600025714201</v>
      </c>
    </row>
    <row r="38" spans="1:8" ht="24" customHeight="1">
      <c r="A38" s="1241" t="s">
        <v>791</v>
      </c>
      <c r="B38" s="777">
        <f>B36-B37</f>
        <v>-16953881</v>
      </c>
      <c r="C38" s="777">
        <f>C36-C37</f>
        <v>23347</v>
      </c>
      <c r="D38" s="777">
        <f>D36-D37</f>
        <v>12232</v>
      </c>
      <c r="E38" s="777">
        <f>E36-E37</f>
        <v>-40470</v>
      </c>
      <c r="F38" s="1259"/>
      <c r="G38" s="1258"/>
      <c r="H38" s="1267">
        <f>E38/B38</f>
        <v>2.3870640592558129E-3</v>
      </c>
    </row>
    <row r="41" spans="1:8" ht="15">
      <c r="H41" s="1229"/>
    </row>
    <row r="44" spans="1:8" ht="15">
      <c r="A44" s="1230"/>
      <c r="B44" s="1231" t="s">
        <v>789</v>
      </c>
      <c r="C44" s="1232" t="s">
        <v>229</v>
      </c>
      <c r="D44" s="1233"/>
      <c r="E44" s="1233"/>
      <c r="F44" s="1234" t="s">
        <v>433</v>
      </c>
      <c r="G44" s="1235"/>
      <c r="H44" s="1236"/>
    </row>
    <row r="45" spans="1:8" ht="15">
      <c r="A45" s="1237" t="s">
        <v>3</v>
      </c>
      <c r="B45" s="1238" t="s">
        <v>228</v>
      </c>
      <c r="C45" s="1239"/>
      <c r="D45" s="1239"/>
      <c r="E45" s="1239"/>
      <c r="F45" s="1239" t="s">
        <v>4</v>
      </c>
      <c r="G45" s="1239" t="s">
        <v>4</v>
      </c>
      <c r="H45" s="1240"/>
    </row>
    <row r="46" spans="1:8" ht="17.25">
      <c r="A46" s="1241"/>
      <c r="B46" s="1242" t="s">
        <v>790</v>
      </c>
      <c r="C46" s="1239" t="s">
        <v>798</v>
      </c>
      <c r="D46" s="1239" t="s">
        <v>799</v>
      </c>
      <c r="E46" s="1239" t="s">
        <v>800</v>
      </c>
      <c r="F46" s="1243" t="s">
        <v>232</v>
      </c>
      <c r="G46" s="1243" t="s">
        <v>437</v>
      </c>
      <c r="H46" s="1244" t="s">
        <v>438</v>
      </c>
    </row>
    <row r="47" spans="1:8">
      <c r="A47" s="1245" t="s">
        <v>439</v>
      </c>
      <c r="B47" s="1246">
        <v>2</v>
      </c>
      <c r="C47" s="1268">
        <v>3</v>
      </c>
      <c r="D47" s="1247">
        <v>4</v>
      </c>
      <c r="E47" s="1247">
        <v>5</v>
      </c>
      <c r="F47" s="1247">
        <v>6</v>
      </c>
      <c r="G47" s="1264">
        <v>7</v>
      </c>
      <c r="H47" s="1248">
        <v>8</v>
      </c>
    </row>
    <row r="48" spans="1:8" ht="24.75" customHeight="1">
      <c r="A48" s="1250" t="s">
        <v>440</v>
      </c>
      <c r="B48" s="1269">
        <v>71448652</v>
      </c>
      <c r="C48" s="1021">
        <v>57269972</v>
      </c>
      <c r="D48" s="1266"/>
      <c r="E48" s="1266"/>
      <c r="F48" s="1253">
        <f>C48/B48</f>
        <v>0.80155426865156254</v>
      </c>
      <c r="G48" s="1252"/>
      <c r="H48" s="1262"/>
    </row>
    <row r="49" spans="1:8" ht="24" customHeight="1">
      <c r="A49" s="1254" t="s">
        <v>441</v>
      </c>
      <c r="B49" s="1215">
        <v>88402533</v>
      </c>
      <c r="C49" s="1021">
        <v>56040578</v>
      </c>
      <c r="D49" s="1020"/>
      <c r="E49" s="1020"/>
      <c r="F49" s="1255">
        <f>C49/B49</f>
        <v>0.63392502565509068</v>
      </c>
      <c r="G49" s="1256"/>
      <c r="H49" s="1263"/>
    </row>
    <row r="50" spans="1:8" ht="24" customHeight="1">
      <c r="A50" s="1241" t="s">
        <v>791</v>
      </c>
      <c r="B50" s="1270">
        <f>B48-B49</f>
        <v>-16953881</v>
      </c>
      <c r="C50" s="777">
        <v>1229395</v>
      </c>
      <c r="D50" s="1257"/>
      <c r="E50" s="777"/>
      <c r="F50" s="1259"/>
      <c r="G50" s="1258"/>
      <c r="H50" s="1267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48" firstPageNumber="66" orientation="landscape" useFirstPageNumber="1" r:id="rId1"/>
  <headerFooter alignWithMargins="0">
    <oddHeader>&amp;C&amp;14-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topLeftCell="A16" zoomScale="76" zoomScaleNormal="76" zoomScaleSheetLayoutView="100" workbookViewId="0">
      <selection activeCell="K33" sqref="K33"/>
    </sheetView>
  </sheetViews>
  <sheetFormatPr defaultColWidth="9.28515625" defaultRowHeight="15"/>
  <cols>
    <col min="1" max="1" width="103.140625" style="1273" customWidth="1"/>
    <col min="2" max="2" width="20.5703125" style="1273" customWidth="1"/>
    <col min="3" max="3" width="19.42578125" style="1325" customWidth="1"/>
    <col min="4" max="4" width="16.7109375" style="1273" customWidth="1"/>
    <col min="5" max="5" width="9.28515625" style="1273"/>
    <col min="6" max="6" width="8.42578125" style="1273" customWidth="1"/>
    <col min="7" max="7" width="17.5703125" style="1273" bestFit="1" customWidth="1"/>
    <col min="8" max="8" width="21.7109375" style="1273" customWidth="1"/>
    <col min="9" max="9" width="21.28515625" style="1273" customWidth="1"/>
    <col min="10" max="245" width="9.28515625" style="1273"/>
    <col min="246" max="246" width="103.140625" style="1273" customWidth="1"/>
    <col min="247" max="247" width="20.5703125" style="1273" customWidth="1"/>
    <col min="248" max="248" width="19.42578125" style="1273" customWidth="1"/>
    <col min="249" max="249" width="16.7109375" style="1273" customWidth="1"/>
    <col min="250" max="250" width="12.85546875" style="1273" customWidth="1"/>
    <col min="251" max="251" width="11" style="1273" bestFit="1" customWidth="1"/>
    <col min="252" max="256" width="9.28515625" style="1273"/>
    <col min="257" max="257" width="103.140625" style="1273" customWidth="1"/>
    <col min="258" max="258" width="20.5703125" style="1273" customWidth="1"/>
    <col min="259" max="259" width="19.42578125" style="1273" customWidth="1"/>
    <col min="260" max="260" width="16.7109375" style="1273" customWidth="1"/>
    <col min="261" max="261" width="9.28515625" style="1273"/>
    <col min="262" max="262" width="8.42578125" style="1273" customWidth="1"/>
    <col min="263" max="263" width="17.5703125" style="1273" bestFit="1" customWidth="1"/>
    <col min="264" max="264" width="21.7109375" style="1273" customWidth="1"/>
    <col min="265" max="265" width="21.28515625" style="1273" customWidth="1"/>
    <col min="266" max="501" width="9.28515625" style="1273"/>
    <col min="502" max="502" width="103.140625" style="1273" customWidth="1"/>
    <col min="503" max="503" width="20.5703125" style="1273" customWidth="1"/>
    <col min="504" max="504" width="19.42578125" style="1273" customWidth="1"/>
    <col min="505" max="505" width="16.7109375" style="1273" customWidth="1"/>
    <col min="506" max="506" width="12.85546875" style="1273" customWidth="1"/>
    <col min="507" max="507" width="11" style="1273" bestFit="1" customWidth="1"/>
    <col min="508" max="512" width="9.28515625" style="1273"/>
    <col min="513" max="513" width="103.140625" style="1273" customWidth="1"/>
    <col min="514" max="514" width="20.5703125" style="1273" customWidth="1"/>
    <col min="515" max="515" width="19.42578125" style="1273" customWidth="1"/>
    <col min="516" max="516" width="16.7109375" style="1273" customWidth="1"/>
    <col min="517" max="517" width="9.28515625" style="1273"/>
    <col min="518" max="518" width="8.42578125" style="1273" customWidth="1"/>
    <col min="519" max="519" width="17.5703125" style="1273" bestFit="1" customWidth="1"/>
    <col min="520" max="520" width="21.7109375" style="1273" customWidth="1"/>
    <col min="521" max="521" width="21.28515625" style="1273" customWidth="1"/>
    <col min="522" max="757" width="9.28515625" style="1273"/>
    <col min="758" max="758" width="103.140625" style="1273" customWidth="1"/>
    <col min="759" max="759" width="20.5703125" style="1273" customWidth="1"/>
    <col min="760" max="760" width="19.42578125" style="1273" customWidth="1"/>
    <col min="761" max="761" width="16.7109375" style="1273" customWidth="1"/>
    <col min="762" max="762" width="12.85546875" style="1273" customWidth="1"/>
    <col min="763" max="763" width="11" style="1273" bestFit="1" customWidth="1"/>
    <col min="764" max="768" width="9.28515625" style="1273"/>
    <col min="769" max="769" width="103.140625" style="1273" customWidth="1"/>
    <col min="770" max="770" width="20.5703125" style="1273" customWidth="1"/>
    <col min="771" max="771" width="19.42578125" style="1273" customWidth="1"/>
    <col min="772" max="772" width="16.7109375" style="1273" customWidth="1"/>
    <col min="773" max="773" width="9.28515625" style="1273"/>
    <col min="774" max="774" width="8.42578125" style="1273" customWidth="1"/>
    <col min="775" max="775" width="17.5703125" style="1273" bestFit="1" customWidth="1"/>
    <col min="776" max="776" width="21.7109375" style="1273" customWidth="1"/>
    <col min="777" max="777" width="21.28515625" style="1273" customWidth="1"/>
    <col min="778" max="1013" width="9.28515625" style="1273"/>
    <col min="1014" max="1014" width="103.140625" style="1273" customWidth="1"/>
    <col min="1015" max="1015" width="20.5703125" style="1273" customWidth="1"/>
    <col min="1016" max="1016" width="19.42578125" style="1273" customWidth="1"/>
    <col min="1017" max="1017" width="16.7109375" style="1273" customWidth="1"/>
    <col min="1018" max="1018" width="12.85546875" style="1273" customWidth="1"/>
    <col min="1019" max="1019" width="11" style="1273" bestFit="1" customWidth="1"/>
    <col min="1020" max="1024" width="9.28515625" style="1273"/>
    <col min="1025" max="1025" width="103.140625" style="1273" customWidth="1"/>
    <col min="1026" max="1026" width="20.5703125" style="1273" customWidth="1"/>
    <col min="1027" max="1027" width="19.42578125" style="1273" customWidth="1"/>
    <col min="1028" max="1028" width="16.7109375" style="1273" customWidth="1"/>
    <col min="1029" max="1029" width="9.28515625" style="1273"/>
    <col min="1030" max="1030" width="8.42578125" style="1273" customWidth="1"/>
    <col min="1031" max="1031" width="17.5703125" style="1273" bestFit="1" customWidth="1"/>
    <col min="1032" max="1032" width="21.7109375" style="1273" customWidth="1"/>
    <col min="1033" max="1033" width="21.28515625" style="1273" customWidth="1"/>
    <col min="1034" max="1269" width="9.28515625" style="1273"/>
    <col min="1270" max="1270" width="103.140625" style="1273" customWidth="1"/>
    <col min="1271" max="1271" width="20.5703125" style="1273" customWidth="1"/>
    <col min="1272" max="1272" width="19.42578125" style="1273" customWidth="1"/>
    <col min="1273" max="1273" width="16.7109375" style="1273" customWidth="1"/>
    <col min="1274" max="1274" width="12.85546875" style="1273" customWidth="1"/>
    <col min="1275" max="1275" width="11" style="1273" bestFit="1" customWidth="1"/>
    <col min="1276" max="1280" width="9.28515625" style="1273"/>
    <col min="1281" max="1281" width="103.140625" style="1273" customWidth="1"/>
    <col min="1282" max="1282" width="20.5703125" style="1273" customWidth="1"/>
    <col min="1283" max="1283" width="19.42578125" style="1273" customWidth="1"/>
    <col min="1284" max="1284" width="16.7109375" style="1273" customWidth="1"/>
    <col min="1285" max="1285" width="9.28515625" style="1273"/>
    <col min="1286" max="1286" width="8.42578125" style="1273" customWidth="1"/>
    <col min="1287" max="1287" width="17.5703125" style="1273" bestFit="1" customWidth="1"/>
    <col min="1288" max="1288" width="21.7109375" style="1273" customWidth="1"/>
    <col min="1289" max="1289" width="21.28515625" style="1273" customWidth="1"/>
    <col min="1290" max="1525" width="9.28515625" style="1273"/>
    <col min="1526" max="1526" width="103.140625" style="1273" customWidth="1"/>
    <col min="1527" max="1527" width="20.5703125" style="1273" customWidth="1"/>
    <col min="1528" max="1528" width="19.42578125" style="1273" customWidth="1"/>
    <col min="1529" max="1529" width="16.7109375" style="1273" customWidth="1"/>
    <col min="1530" max="1530" width="12.85546875" style="1273" customWidth="1"/>
    <col min="1531" max="1531" width="11" style="1273" bestFit="1" customWidth="1"/>
    <col min="1532" max="1536" width="9.28515625" style="1273"/>
    <col min="1537" max="1537" width="103.140625" style="1273" customWidth="1"/>
    <col min="1538" max="1538" width="20.5703125" style="1273" customWidth="1"/>
    <col min="1539" max="1539" width="19.42578125" style="1273" customWidth="1"/>
    <col min="1540" max="1540" width="16.7109375" style="1273" customWidth="1"/>
    <col min="1541" max="1541" width="9.28515625" style="1273"/>
    <col min="1542" max="1542" width="8.42578125" style="1273" customWidth="1"/>
    <col min="1543" max="1543" width="17.5703125" style="1273" bestFit="1" customWidth="1"/>
    <col min="1544" max="1544" width="21.7109375" style="1273" customWidth="1"/>
    <col min="1545" max="1545" width="21.28515625" style="1273" customWidth="1"/>
    <col min="1546" max="1781" width="9.28515625" style="1273"/>
    <col min="1782" max="1782" width="103.140625" style="1273" customWidth="1"/>
    <col min="1783" max="1783" width="20.5703125" style="1273" customWidth="1"/>
    <col min="1784" max="1784" width="19.42578125" style="1273" customWidth="1"/>
    <col min="1785" max="1785" width="16.7109375" style="1273" customWidth="1"/>
    <col min="1786" max="1786" width="12.85546875" style="1273" customWidth="1"/>
    <col min="1787" max="1787" width="11" style="1273" bestFit="1" customWidth="1"/>
    <col min="1788" max="1792" width="9.28515625" style="1273"/>
    <col min="1793" max="1793" width="103.140625" style="1273" customWidth="1"/>
    <col min="1794" max="1794" width="20.5703125" style="1273" customWidth="1"/>
    <col min="1795" max="1795" width="19.42578125" style="1273" customWidth="1"/>
    <col min="1796" max="1796" width="16.7109375" style="1273" customWidth="1"/>
    <col min="1797" max="1797" width="9.28515625" style="1273"/>
    <col min="1798" max="1798" width="8.42578125" style="1273" customWidth="1"/>
    <col min="1799" max="1799" width="17.5703125" style="1273" bestFit="1" customWidth="1"/>
    <col min="1800" max="1800" width="21.7109375" style="1273" customWidth="1"/>
    <col min="1801" max="1801" width="21.28515625" style="1273" customWidth="1"/>
    <col min="1802" max="2037" width="9.28515625" style="1273"/>
    <col min="2038" max="2038" width="103.140625" style="1273" customWidth="1"/>
    <col min="2039" max="2039" width="20.5703125" style="1273" customWidth="1"/>
    <col min="2040" max="2040" width="19.42578125" style="1273" customWidth="1"/>
    <col min="2041" max="2041" width="16.7109375" style="1273" customWidth="1"/>
    <col min="2042" max="2042" width="12.85546875" style="1273" customWidth="1"/>
    <col min="2043" max="2043" width="11" style="1273" bestFit="1" customWidth="1"/>
    <col min="2044" max="2048" width="9.28515625" style="1273"/>
    <col min="2049" max="2049" width="103.140625" style="1273" customWidth="1"/>
    <col min="2050" max="2050" width="20.5703125" style="1273" customWidth="1"/>
    <col min="2051" max="2051" width="19.42578125" style="1273" customWidth="1"/>
    <col min="2052" max="2052" width="16.7109375" style="1273" customWidth="1"/>
    <col min="2053" max="2053" width="9.28515625" style="1273"/>
    <col min="2054" max="2054" width="8.42578125" style="1273" customWidth="1"/>
    <col min="2055" max="2055" width="17.5703125" style="1273" bestFit="1" customWidth="1"/>
    <col min="2056" max="2056" width="21.7109375" style="1273" customWidth="1"/>
    <col min="2057" max="2057" width="21.28515625" style="1273" customWidth="1"/>
    <col min="2058" max="2293" width="9.28515625" style="1273"/>
    <col min="2294" max="2294" width="103.140625" style="1273" customWidth="1"/>
    <col min="2295" max="2295" width="20.5703125" style="1273" customWidth="1"/>
    <col min="2296" max="2296" width="19.42578125" style="1273" customWidth="1"/>
    <col min="2297" max="2297" width="16.7109375" style="1273" customWidth="1"/>
    <col min="2298" max="2298" width="12.85546875" style="1273" customWidth="1"/>
    <col min="2299" max="2299" width="11" style="1273" bestFit="1" customWidth="1"/>
    <col min="2300" max="2304" width="9.28515625" style="1273"/>
    <col min="2305" max="2305" width="103.140625" style="1273" customWidth="1"/>
    <col min="2306" max="2306" width="20.5703125" style="1273" customWidth="1"/>
    <col min="2307" max="2307" width="19.42578125" style="1273" customWidth="1"/>
    <col min="2308" max="2308" width="16.7109375" style="1273" customWidth="1"/>
    <col min="2309" max="2309" width="9.28515625" style="1273"/>
    <col min="2310" max="2310" width="8.42578125" style="1273" customWidth="1"/>
    <col min="2311" max="2311" width="17.5703125" style="1273" bestFit="1" customWidth="1"/>
    <col min="2312" max="2312" width="21.7109375" style="1273" customWidth="1"/>
    <col min="2313" max="2313" width="21.28515625" style="1273" customWidth="1"/>
    <col min="2314" max="2549" width="9.28515625" style="1273"/>
    <col min="2550" max="2550" width="103.140625" style="1273" customWidth="1"/>
    <col min="2551" max="2551" width="20.5703125" style="1273" customWidth="1"/>
    <col min="2552" max="2552" width="19.42578125" style="1273" customWidth="1"/>
    <col min="2553" max="2553" width="16.7109375" style="1273" customWidth="1"/>
    <col min="2554" max="2554" width="12.85546875" style="1273" customWidth="1"/>
    <col min="2555" max="2555" width="11" style="1273" bestFit="1" customWidth="1"/>
    <col min="2556" max="2560" width="9.28515625" style="1273"/>
    <col min="2561" max="2561" width="103.140625" style="1273" customWidth="1"/>
    <col min="2562" max="2562" width="20.5703125" style="1273" customWidth="1"/>
    <col min="2563" max="2563" width="19.42578125" style="1273" customWidth="1"/>
    <col min="2564" max="2564" width="16.7109375" style="1273" customWidth="1"/>
    <col min="2565" max="2565" width="9.28515625" style="1273"/>
    <col min="2566" max="2566" width="8.42578125" style="1273" customWidth="1"/>
    <col min="2567" max="2567" width="17.5703125" style="1273" bestFit="1" customWidth="1"/>
    <col min="2568" max="2568" width="21.7109375" style="1273" customWidth="1"/>
    <col min="2569" max="2569" width="21.28515625" style="1273" customWidth="1"/>
    <col min="2570" max="2805" width="9.28515625" style="1273"/>
    <col min="2806" max="2806" width="103.140625" style="1273" customWidth="1"/>
    <col min="2807" max="2807" width="20.5703125" style="1273" customWidth="1"/>
    <col min="2808" max="2808" width="19.42578125" style="1273" customWidth="1"/>
    <col min="2809" max="2809" width="16.7109375" style="1273" customWidth="1"/>
    <col min="2810" max="2810" width="12.85546875" style="1273" customWidth="1"/>
    <col min="2811" max="2811" width="11" style="1273" bestFit="1" customWidth="1"/>
    <col min="2812" max="2816" width="9.28515625" style="1273"/>
    <col min="2817" max="2817" width="103.140625" style="1273" customWidth="1"/>
    <col min="2818" max="2818" width="20.5703125" style="1273" customWidth="1"/>
    <col min="2819" max="2819" width="19.42578125" style="1273" customWidth="1"/>
    <col min="2820" max="2820" width="16.7109375" style="1273" customWidth="1"/>
    <col min="2821" max="2821" width="9.28515625" style="1273"/>
    <col min="2822" max="2822" width="8.42578125" style="1273" customWidth="1"/>
    <col min="2823" max="2823" width="17.5703125" style="1273" bestFit="1" customWidth="1"/>
    <col min="2824" max="2824" width="21.7109375" style="1273" customWidth="1"/>
    <col min="2825" max="2825" width="21.28515625" style="1273" customWidth="1"/>
    <col min="2826" max="3061" width="9.28515625" style="1273"/>
    <col min="3062" max="3062" width="103.140625" style="1273" customWidth="1"/>
    <col min="3063" max="3063" width="20.5703125" style="1273" customWidth="1"/>
    <col min="3064" max="3064" width="19.42578125" style="1273" customWidth="1"/>
    <col min="3065" max="3065" width="16.7109375" style="1273" customWidth="1"/>
    <col min="3066" max="3066" width="12.85546875" style="1273" customWidth="1"/>
    <col min="3067" max="3067" width="11" style="1273" bestFit="1" customWidth="1"/>
    <col min="3068" max="3072" width="9.28515625" style="1273"/>
    <col min="3073" max="3073" width="103.140625" style="1273" customWidth="1"/>
    <col min="3074" max="3074" width="20.5703125" style="1273" customWidth="1"/>
    <col min="3075" max="3075" width="19.42578125" style="1273" customWidth="1"/>
    <col min="3076" max="3076" width="16.7109375" style="1273" customWidth="1"/>
    <col min="3077" max="3077" width="9.28515625" style="1273"/>
    <col min="3078" max="3078" width="8.42578125" style="1273" customWidth="1"/>
    <col min="3079" max="3079" width="17.5703125" style="1273" bestFit="1" customWidth="1"/>
    <col min="3080" max="3080" width="21.7109375" style="1273" customWidth="1"/>
    <col min="3081" max="3081" width="21.28515625" style="1273" customWidth="1"/>
    <col min="3082" max="3317" width="9.28515625" style="1273"/>
    <col min="3318" max="3318" width="103.140625" style="1273" customWidth="1"/>
    <col min="3319" max="3319" width="20.5703125" style="1273" customWidth="1"/>
    <col min="3320" max="3320" width="19.42578125" style="1273" customWidth="1"/>
    <col min="3321" max="3321" width="16.7109375" style="1273" customWidth="1"/>
    <col min="3322" max="3322" width="12.85546875" style="1273" customWidth="1"/>
    <col min="3323" max="3323" width="11" style="1273" bestFit="1" customWidth="1"/>
    <col min="3324" max="3328" width="9.28515625" style="1273"/>
    <col min="3329" max="3329" width="103.140625" style="1273" customWidth="1"/>
    <col min="3330" max="3330" width="20.5703125" style="1273" customWidth="1"/>
    <col min="3331" max="3331" width="19.42578125" style="1273" customWidth="1"/>
    <col min="3332" max="3332" width="16.7109375" style="1273" customWidth="1"/>
    <col min="3333" max="3333" width="9.28515625" style="1273"/>
    <col min="3334" max="3334" width="8.42578125" style="1273" customWidth="1"/>
    <col min="3335" max="3335" width="17.5703125" style="1273" bestFit="1" customWidth="1"/>
    <col min="3336" max="3336" width="21.7109375" style="1273" customWidth="1"/>
    <col min="3337" max="3337" width="21.28515625" style="1273" customWidth="1"/>
    <col min="3338" max="3573" width="9.28515625" style="1273"/>
    <col min="3574" max="3574" width="103.140625" style="1273" customWidth="1"/>
    <col min="3575" max="3575" width="20.5703125" style="1273" customWidth="1"/>
    <col min="3576" max="3576" width="19.42578125" style="1273" customWidth="1"/>
    <col min="3577" max="3577" width="16.7109375" style="1273" customWidth="1"/>
    <col min="3578" max="3578" width="12.85546875" style="1273" customWidth="1"/>
    <col min="3579" max="3579" width="11" style="1273" bestFit="1" customWidth="1"/>
    <col min="3580" max="3584" width="9.28515625" style="1273"/>
    <col min="3585" max="3585" width="103.140625" style="1273" customWidth="1"/>
    <col min="3586" max="3586" width="20.5703125" style="1273" customWidth="1"/>
    <col min="3587" max="3587" width="19.42578125" style="1273" customWidth="1"/>
    <col min="3588" max="3588" width="16.7109375" style="1273" customWidth="1"/>
    <col min="3589" max="3589" width="9.28515625" style="1273"/>
    <col min="3590" max="3590" width="8.42578125" style="1273" customWidth="1"/>
    <col min="3591" max="3591" width="17.5703125" style="1273" bestFit="1" customWidth="1"/>
    <col min="3592" max="3592" width="21.7109375" style="1273" customWidth="1"/>
    <col min="3593" max="3593" width="21.28515625" style="1273" customWidth="1"/>
    <col min="3594" max="3829" width="9.28515625" style="1273"/>
    <col min="3830" max="3830" width="103.140625" style="1273" customWidth="1"/>
    <col min="3831" max="3831" width="20.5703125" style="1273" customWidth="1"/>
    <col min="3832" max="3832" width="19.42578125" style="1273" customWidth="1"/>
    <col min="3833" max="3833" width="16.7109375" style="1273" customWidth="1"/>
    <col min="3834" max="3834" width="12.85546875" style="1273" customWidth="1"/>
    <col min="3835" max="3835" width="11" style="1273" bestFit="1" customWidth="1"/>
    <col min="3836" max="3840" width="9.28515625" style="1273"/>
    <col min="3841" max="3841" width="103.140625" style="1273" customWidth="1"/>
    <col min="3842" max="3842" width="20.5703125" style="1273" customWidth="1"/>
    <col min="3843" max="3843" width="19.42578125" style="1273" customWidth="1"/>
    <col min="3844" max="3844" width="16.7109375" style="1273" customWidth="1"/>
    <col min="3845" max="3845" width="9.28515625" style="1273"/>
    <col min="3846" max="3846" width="8.42578125" style="1273" customWidth="1"/>
    <col min="3847" max="3847" width="17.5703125" style="1273" bestFit="1" customWidth="1"/>
    <col min="3848" max="3848" width="21.7109375" style="1273" customWidth="1"/>
    <col min="3849" max="3849" width="21.28515625" style="1273" customWidth="1"/>
    <col min="3850" max="4085" width="9.28515625" style="1273"/>
    <col min="4086" max="4086" width="103.140625" style="1273" customWidth="1"/>
    <col min="4087" max="4087" width="20.5703125" style="1273" customWidth="1"/>
    <col min="4088" max="4088" width="19.42578125" style="1273" customWidth="1"/>
    <col min="4089" max="4089" width="16.7109375" style="1273" customWidth="1"/>
    <col min="4090" max="4090" width="12.85546875" style="1273" customWidth="1"/>
    <col min="4091" max="4091" width="11" style="1273" bestFit="1" customWidth="1"/>
    <col min="4092" max="4096" width="9.28515625" style="1273"/>
    <col min="4097" max="4097" width="103.140625" style="1273" customWidth="1"/>
    <col min="4098" max="4098" width="20.5703125" style="1273" customWidth="1"/>
    <col min="4099" max="4099" width="19.42578125" style="1273" customWidth="1"/>
    <col min="4100" max="4100" width="16.7109375" style="1273" customWidth="1"/>
    <col min="4101" max="4101" width="9.28515625" style="1273"/>
    <col min="4102" max="4102" width="8.42578125" style="1273" customWidth="1"/>
    <col min="4103" max="4103" width="17.5703125" style="1273" bestFit="1" customWidth="1"/>
    <col min="4104" max="4104" width="21.7109375" style="1273" customWidth="1"/>
    <col min="4105" max="4105" width="21.28515625" style="1273" customWidth="1"/>
    <col min="4106" max="4341" width="9.28515625" style="1273"/>
    <col min="4342" max="4342" width="103.140625" style="1273" customWidth="1"/>
    <col min="4343" max="4343" width="20.5703125" style="1273" customWidth="1"/>
    <col min="4344" max="4344" width="19.42578125" style="1273" customWidth="1"/>
    <col min="4345" max="4345" width="16.7109375" style="1273" customWidth="1"/>
    <col min="4346" max="4346" width="12.85546875" style="1273" customWidth="1"/>
    <col min="4347" max="4347" width="11" style="1273" bestFit="1" customWidth="1"/>
    <col min="4348" max="4352" width="9.28515625" style="1273"/>
    <col min="4353" max="4353" width="103.140625" style="1273" customWidth="1"/>
    <col min="4354" max="4354" width="20.5703125" style="1273" customWidth="1"/>
    <col min="4355" max="4355" width="19.42578125" style="1273" customWidth="1"/>
    <col min="4356" max="4356" width="16.7109375" style="1273" customWidth="1"/>
    <col min="4357" max="4357" width="9.28515625" style="1273"/>
    <col min="4358" max="4358" width="8.42578125" style="1273" customWidth="1"/>
    <col min="4359" max="4359" width="17.5703125" style="1273" bestFit="1" customWidth="1"/>
    <col min="4360" max="4360" width="21.7109375" style="1273" customWidth="1"/>
    <col min="4361" max="4361" width="21.28515625" style="1273" customWidth="1"/>
    <col min="4362" max="4597" width="9.28515625" style="1273"/>
    <col min="4598" max="4598" width="103.140625" style="1273" customWidth="1"/>
    <col min="4599" max="4599" width="20.5703125" style="1273" customWidth="1"/>
    <col min="4600" max="4600" width="19.42578125" style="1273" customWidth="1"/>
    <col min="4601" max="4601" width="16.7109375" style="1273" customWidth="1"/>
    <col min="4602" max="4602" width="12.85546875" style="1273" customWidth="1"/>
    <col min="4603" max="4603" width="11" style="1273" bestFit="1" customWidth="1"/>
    <col min="4604" max="4608" width="9.28515625" style="1273"/>
    <col min="4609" max="4609" width="103.140625" style="1273" customWidth="1"/>
    <col min="4610" max="4610" width="20.5703125" style="1273" customWidth="1"/>
    <col min="4611" max="4611" width="19.42578125" style="1273" customWidth="1"/>
    <col min="4612" max="4612" width="16.7109375" style="1273" customWidth="1"/>
    <col min="4613" max="4613" width="9.28515625" style="1273"/>
    <col min="4614" max="4614" width="8.42578125" style="1273" customWidth="1"/>
    <col min="4615" max="4615" width="17.5703125" style="1273" bestFit="1" customWidth="1"/>
    <col min="4616" max="4616" width="21.7109375" style="1273" customWidth="1"/>
    <col min="4617" max="4617" width="21.28515625" style="1273" customWidth="1"/>
    <col min="4618" max="4853" width="9.28515625" style="1273"/>
    <col min="4854" max="4854" width="103.140625" style="1273" customWidth="1"/>
    <col min="4855" max="4855" width="20.5703125" style="1273" customWidth="1"/>
    <col min="4856" max="4856" width="19.42578125" style="1273" customWidth="1"/>
    <col min="4857" max="4857" width="16.7109375" style="1273" customWidth="1"/>
    <col min="4858" max="4858" width="12.85546875" style="1273" customWidth="1"/>
    <col min="4859" max="4859" width="11" style="1273" bestFit="1" customWidth="1"/>
    <col min="4860" max="4864" width="9.28515625" style="1273"/>
    <col min="4865" max="4865" width="103.140625" style="1273" customWidth="1"/>
    <col min="4866" max="4866" width="20.5703125" style="1273" customWidth="1"/>
    <col min="4867" max="4867" width="19.42578125" style="1273" customWidth="1"/>
    <col min="4868" max="4868" width="16.7109375" style="1273" customWidth="1"/>
    <col min="4869" max="4869" width="9.28515625" style="1273"/>
    <col min="4870" max="4870" width="8.42578125" style="1273" customWidth="1"/>
    <col min="4871" max="4871" width="17.5703125" style="1273" bestFit="1" customWidth="1"/>
    <col min="4872" max="4872" width="21.7109375" style="1273" customWidth="1"/>
    <col min="4873" max="4873" width="21.28515625" style="1273" customWidth="1"/>
    <col min="4874" max="5109" width="9.28515625" style="1273"/>
    <col min="5110" max="5110" width="103.140625" style="1273" customWidth="1"/>
    <col min="5111" max="5111" width="20.5703125" style="1273" customWidth="1"/>
    <col min="5112" max="5112" width="19.42578125" style="1273" customWidth="1"/>
    <col min="5113" max="5113" width="16.7109375" style="1273" customWidth="1"/>
    <col min="5114" max="5114" width="12.85546875" style="1273" customWidth="1"/>
    <col min="5115" max="5115" width="11" style="1273" bestFit="1" customWidth="1"/>
    <col min="5116" max="5120" width="9.28515625" style="1273"/>
    <col min="5121" max="5121" width="103.140625" style="1273" customWidth="1"/>
    <col min="5122" max="5122" width="20.5703125" style="1273" customWidth="1"/>
    <col min="5123" max="5123" width="19.42578125" style="1273" customWidth="1"/>
    <col min="5124" max="5124" width="16.7109375" style="1273" customWidth="1"/>
    <col min="5125" max="5125" width="9.28515625" style="1273"/>
    <col min="5126" max="5126" width="8.42578125" style="1273" customWidth="1"/>
    <col min="5127" max="5127" width="17.5703125" style="1273" bestFit="1" customWidth="1"/>
    <col min="5128" max="5128" width="21.7109375" style="1273" customWidth="1"/>
    <col min="5129" max="5129" width="21.28515625" style="1273" customWidth="1"/>
    <col min="5130" max="5365" width="9.28515625" style="1273"/>
    <col min="5366" max="5366" width="103.140625" style="1273" customWidth="1"/>
    <col min="5367" max="5367" width="20.5703125" style="1273" customWidth="1"/>
    <col min="5368" max="5368" width="19.42578125" style="1273" customWidth="1"/>
    <col min="5369" max="5369" width="16.7109375" style="1273" customWidth="1"/>
    <col min="5370" max="5370" width="12.85546875" style="1273" customWidth="1"/>
    <col min="5371" max="5371" width="11" style="1273" bestFit="1" customWidth="1"/>
    <col min="5372" max="5376" width="9.28515625" style="1273"/>
    <col min="5377" max="5377" width="103.140625" style="1273" customWidth="1"/>
    <col min="5378" max="5378" width="20.5703125" style="1273" customWidth="1"/>
    <col min="5379" max="5379" width="19.42578125" style="1273" customWidth="1"/>
    <col min="5380" max="5380" width="16.7109375" style="1273" customWidth="1"/>
    <col min="5381" max="5381" width="9.28515625" style="1273"/>
    <col min="5382" max="5382" width="8.42578125" style="1273" customWidth="1"/>
    <col min="5383" max="5383" width="17.5703125" style="1273" bestFit="1" customWidth="1"/>
    <col min="5384" max="5384" width="21.7109375" style="1273" customWidth="1"/>
    <col min="5385" max="5385" width="21.28515625" style="1273" customWidth="1"/>
    <col min="5386" max="5621" width="9.28515625" style="1273"/>
    <col min="5622" max="5622" width="103.140625" style="1273" customWidth="1"/>
    <col min="5623" max="5623" width="20.5703125" style="1273" customWidth="1"/>
    <col min="5624" max="5624" width="19.42578125" style="1273" customWidth="1"/>
    <col min="5625" max="5625" width="16.7109375" style="1273" customWidth="1"/>
    <col min="5626" max="5626" width="12.85546875" style="1273" customWidth="1"/>
    <col min="5627" max="5627" width="11" style="1273" bestFit="1" customWidth="1"/>
    <col min="5628" max="5632" width="9.28515625" style="1273"/>
    <col min="5633" max="5633" width="103.140625" style="1273" customWidth="1"/>
    <col min="5634" max="5634" width="20.5703125" style="1273" customWidth="1"/>
    <col min="5635" max="5635" width="19.42578125" style="1273" customWidth="1"/>
    <col min="5636" max="5636" width="16.7109375" style="1273" customWidth="1"/>
    <col min="5637" max="5637" width="9.28515625" style="1273"/>
    <col min="5638" max="5638" width="8.42578125" style="1273" customWidth="1"/>
    <col min="5639" max="5639" width="17.5703125" style="1273" bestFit="1" customWidth="1"/>
    <col min="5640" max="5640" width="21.7109375" style="1273" customWidth="1"/>
    <col min="5641" max="5641" width="21.28515625" style="1273" customWidth="1"/>
    <col min="5642" max="5877" width="9.28515625" style="1273"/>
    <col min="5878" max="5878" width="103.140625" style="1273" customWidth="1"/>
    <col min="5879" max="5879" width="20.5703125" style="1273" customWidth="1"/>
    <col min="5880" max="5880" width="19.42578125" style="1273" customWidth="1"/>
    <col min="5881" max="5881" width="16.7109375" style="1273" customWidth="1"/>
    <col min="5882" max="5882" width="12.85546875" style="1273" customWidth="1"/>
    <col min="5883" max="5883" width="11" style="1273" bestFit="1" customWidth="1"/>
    <col min="5884" max="5888" width="9.28515625" style="1273"/>
    <col min="5889" max="5889" width="103.140625" style="1273" customWidth="1"/>
    <col min="5890" max="5890" width="20.5703125" style="1273" customWidth="1"/>
    <col min="5891" max="5891" width="19.42578125" style="1273" customWidth="1"/>
    <col min="5892" max="5892" width="16.7109375" style="1273" customWidth="1"/>
    <col min="5893" max="5893" width="9.28515625" style="1273"/>
    <col min="5894" max="5894" width="8.42578125" style="1273" customWidth="1"/>
    <col min="5895" max="5895" width="17.5703125" style="1273" bestFit="1" customWidth="1"/>
    <col min="5896" max="5896" width="21.7109375" style="1273" customWidth="1"/>
    <col min="5897" max="5897" width="21.28515625" style="1273" customWidth="1"/>
    <col min="5898" max="6133" width="9.28515625" style="1273"/>
    <col min="6134" max="6134" width="103.140625" style="1273" customWidth="1"/>
    <col min="6135" max="6135" width="20.5703125" style="1273" customWidth="1"/>
    <col min="6136" max="6136" width="19.42578125" style="1273" customWidth="1"/>
    <col min="6137" max="6137" width="16.7109375" style="1273" customWidth="1"/>
    <col min="6138" max="6138" width="12.85546875" style="1273" customWidth="1"/>
    <col min="6139" max="6139" width="11" style="1273" bestFit="1" customWidth="1"/>
    <col min="6140" max="6144" width="9.28515625" style="1273"/>
    <col min="6145" max="6145" width="103.140625" style="1273" customWidth="1"/>
    <col min="6146" max="6146" width="20.5703125" style="1273" customWidth="1"/>
    <col min="6147" max="6147" width="19.42578125" style="1273" customWidth="1"/>
    <col min="6148" max="6148" width="16.7109375" style="1273" customWidth="1"/>
    <col min="6149" max="6149" width="9.28515625" style="1273"/>
    <col min="6150" max="6150" width="8.42578125" style="1273" customWidth="1"/>
    <col min="6151" max="6151" width="17.5703125" style="1273" bestFit="1" customWidth="1"/>
    <col min="6152" max="6152" width="21.7109375" style="1273" customWidth="1"/>
    <col min="6153" max="6153" width="21.28515625" style="1273" customWidth="1"/>
    <col min="6154" max="6389" width="9.28515625" style="1273"/>
    <col min="6390" max="6390" width="103.140625" style="1273" customWidth="1"/>
    <col min="6391" max="6391" width="20.5703125" style="1273" customWidth="1"/>
    <col min="6392" max="6392" width="19.42578125" style="1273" customWidth="1"/>
    <col min="6393" max="6393" width="16.7109375" style="1273" customWidth="1"/>
    <col min="6394" max="6394" width="12.85546875" style="1273" customWidth="1"/>
    <col min="6395" max="6395" width="11" style="1273" bestFit="1" customWidth="1"/>
    <col min="6396" max="6400" width="9.28515625" style="1273"/>
    <col min="6401" max="6401" width="103.140625" style="1273" customWidth="1"/>
    <col min="6402" max="6402" width="20.5703125" style="1273" customWidth="1"/>
    <col min="6403" max="6403" width="19.42578125" style="1273" customWidth="1"/>
    <col min="6404" max="6404" width="16.7109375" style="1273" customWidth="1"/>
    <col min="6405" max="6405" width="9.28515625" style="1273"/>
    <col min="6406" max="6406" width="8.42578125" style="1273" customWidth="1"/>
    <col min="6407" max="6407" width="17.5703125" style="1273" bestFit="1" customWidth="1"/>
    <col min="6408" max="6408" width="21.7109375" style="1273" customWidth="1"/>
    <col min="6409" max="6409" width="21.28515625" style="1273" customWidth="1"/>
    <col min="6410" max="6645" width="9.28515625" style="1273"/>
    <col min="6646" max="6646" width="103.140625" style="1273" customWidth="1"/>
    <col min="6647" max="6647" width="20.5703125" style="1273" customWidth="1"/>
    <col min="6648" max="6648" width="19.42578125" style="1273" customWidth="1"/>
    <col min="6649" max="6649" width="16.7109375" style="1273" customWidth="1"/>
    <col min="6650" max="6650" width="12.85546875" style="1273" customWidth="1"/>
    <col min="6651" max="6651" width="11" style="1273" bestFit="1" customWidth="1"/>
    <col min="6652" max="6656" width="9.28515625" style="1273"/>
    <col min="6657" max="6657" width="103.140625" style="1273" customWidth="1"/>
    <col min="6658" max="6658" width="20.5703125" style="1273" customWidth="1"/>
    <col min="6659" max="6659" width="19.42578125" style="1273" customWidth="1"/>
    <col min="6660" max="6660" width="16.7109375" style="1273" customWidth="1"/>
    <col min="6661" max="6661" width="9.28515625" style="1273"/>
    <col min="6662" max="6662" width="8.42578125" style="1273" customWidth="1"/>
    <col min="6663" max="6663" width="17.5703125" style="1273" bestFit="1" customWidth="1"/>
    <col min="6664" max="6664" width="21.7109375" style="1273" customWidth="1"/>
    <col min="6665" max="6665" width="21.28515625" style="1273" customWidth="1"/>
    <col min="6666" max="6901" width="9.28515625" style="1273"/>
    <col min="6902" max="6902" width="103.140625" style="1273" customWidth="1"/>
    <col min="6903" max="6903" width="20.5703125" style="1273" customWidth="1"/>
    <col min="6904" max="6904" width="19.42578125" style="1273" customWidth="1"/>
    <col min="6905" max="6905" width="16.7109375" style="1273" customWidth="1"/>
    <col min="6906" max="6906" width="12.85546875" style="1273" customWidth="1"/>
    <col min="6907" max="6907" width="11" style="1273" bestFit="1" customWidth="1"/>
    <col min="6908" max="6912" width="9.28515625" style="1273"/>
    <col min="6913" max="6913" width="103.140625" style="1273" customWidth="1"/>
    <col min="6914" max="6914" width="20.5703125" style="1273" customWidth="1"/>
    <col min="6915" max="6915" width="19.42578125" style="1273" customWidth="1"/>
    <col min="6916" max="6916" width="16.7109375" style="1273" customWidth="1"/>
    <col min="6917" max="6917" width="9.28515625" style="1273"/>
    <col min="6918" max="6918" width="8.42578125" style="1273" customWidth="1"/>
    <col min="6919" max="6919" width="17.5703125" style="1273" bestFit="1" customWidth="1"/>
    <col min="6920" max="6920" width="21.7109375" style="1273" customWidth="1"/>
    <col min="6921" max="6921" width="21.28515625" style="1273" customWidth="1"/>
    <col min="6922" max="7157" width="9.28515625" style="1273"/>
    <col min="7158" max="7158" width="103.140625" style="1273" customWidth="1"/>
    <col min="7159" max="7159" width="20.5703125" style="1273" customWidth="1"/>
    <col min="7160" max="7160" width="19.42578125" style="1273" customWidth="1"/>
    <col min="7161" max="7161" width="16.7109375" style="1273" customWidth="1"/>
    <col min="7162" max="7162" width="12.85546875" style="1273" customWidth="1"/>
    <col min="7163" max="7163" width="11" style="1273" bestFit="1" customWidth="1"/>
    <col min="7164" max="7168" width="9.28515625" style="1273"/>
    <col min="7169" max="7169" width="103.140625" style="1273" customWidth="1"/>
    <col min="7170" max="7170" width="20.5703125" style="1273" customWidth="1"/>
    <col min="7171" max="7171" width="19.42578125" style="1273" customWidth="1"/>
    <col min="7172" max="7172" width="16.7109375" style="1273" customWidth="1"/>
    <col min="7173" max="7173" width="9.28515625" style="1273"/>
    <col min="7174" max="7174" width="8.42578125" style="1273" customWidth="1"/>
    <col min="7175" max="7175" width="17.5703125" style="1273" bestFit="1" customWidth="1"/>
    <col min="7176" max="7176" width="21.7109375" style="1273" customWidth="1"/>
    <col min="7177" max="7177" width="21.28515625" style="1273" customWidth="1"/>
    <col min="7178" max="7413" width="9.28515625" style="1273"/>
    <col min="7414" max="7414" width="103.140625" style="1273" customWidth="1"/>
    <col min="7415" max="7415" width="20.5703125" style="1273" customWidth="1"/>
    <col min="7416" max="7416" width="19.42578125" style="1273" customWidth="1"/>
    <col min="7417" max="7417" width="16.7109375" style="1273" customWidth="1"/>
    <col min="7418" max="7418" width="12.85546875" style="1273" customWidth="1"/>
    <col min="7419" max="7419" width="11" style="1273" bestFit="1" customWidth="1"/>
    <col min="7420" max="7424" width="9.28515625" style="1273"/>
    <col min="7425" max="7425" width="103.140625" style="1273" customWidth="1"/>
    <col min="7426" max="7426" width="20.5703125" style="1273" customWidth="1"/>
    <col min="7427" max="7427" width="19.42578125" style="1273" customWidth="1"/>
    <col min="7428" max="7428" width="16.7109375" style="1273" customWidth="1"/>
    <col min="7429" max="7429" width="9.28515625" style="1273"/>
    <col min="7430" max="7430" width="8.42578125" style="1273" customWidth="1"/>
    <col min="7431" max="7431" width="17.5703125" style="1273" bestFit="1" customWidth="1"/>
    <col min="7432" max="7432" width="21.7109375" style="1273" customWidth="1"/>
    <col min="7433" max="7433" width="21.28515625" style="1273" customWidth="1"/>
    <col min="7434" max="7669" width="9.28515625" style="1273"/>
    <col min="7670" max="7670" width="103.140625" style="1273" customWidth="1"/>
    <col min="7671" max="7671" width="20.5703125" style="1273" customWidth="1"/>
    <col min="7672" max="7672" width="19.42578125" style="1273" customWidth="1"/>
    <col min="7673" max="7673" width="16.7109375" style="1273" customWidth="1"/>
    <col min="7674" max="7674" width="12.85546875" style="1273" customWidth="1"/>
    <col min="7675" max="7675" width="11" style="1273" bestFit="1" customWidth="1"/>
    <col min="7676" max="7680" width="9.28515625" style="1273"/>
    <col min="7681" max="7681" width="103.140625" style="1273" customWidth="1"/>
    <col min="7682" max="7682" width="20.5703125" style="1273" customWidth="1"/>
    <col min="7683" max="7683" width="19.42578125" style="1273" customWidth="1"/>
    <col min="7684" max="7684" width="16.7109375" style="1273" customWidth="1"/>
    <col min="7685" max="7685" width="9.28515625" style="1273"/>
    <col min="7686" max="7686" width="8.42578125" style="1273" customWidth="1"/>
    <col min="7687" max="7687" width="17.5703125" style="1273" bestFit="1" customWidth="1"/>
    <col min="7688" max="7688" width="21.7109375" style="1273" customWidth="1"/>
    <col min="7689" max="7689" width="21.28515625" style="1273" customWidth="1"/>
    <col min="7690" max="7925" width="9.28515625" style="1273"/>
    <col min="7926" max="7926" width="103.140625" style="1273" customWidth="1"/>
    <col min="7927" max="7927" width="20.5703125" style="1273" customWidth="1"/>
    <col min="7928" max="7928" width="19.42578125" style="1273" customWidth="1"/>
    <col min="7929" max="7929" width="16.7109375" style="1273" customWidth="1"/>
    <col min="7930" max="7930" width="12.85546875" style="1273" customWidth="1"/>
    <col min="7931" max="7931" width="11" style="1273" bestFit="1" customWidth="1"/>
    <col min="7932" max="7936" width="9.28515625" style="1273"/>
    <col min="7937" max="7937" width="103.140625" style="1273" customWidth="1"/>
    <col min="7938" max="7938" width="20.5703125" style="1273" customWidth="1"/>
    <col min="7939" max="7939" width="19.42578125" style="1273" customWidth="1"/>
    <col min="7940" max="7940" width="16.7109375" style="1273" customWidth="1"/>
    <col min="7941" max="7941" width="9.28515625" style="1273"/>
    <col min="7942" max="7942" width="8.42578125" style="1273" customWidth="1"/>
    <col min="7943" max="7943" width="17.5703125" style="1273" bestFit="1" customWidth="1"/>
    <col min="7944" max="7944" width="21.7109375" style="1273" customWidth="1"/>
    <col min="7945" max="7945" width="21.28515625" style="1273" customWidth="1"/>
    <col min="7946" max="8181" width="9.28515625" style="1273"/>
    <col min="8182" max="8182" width="103.140625" style="1273" customWidth="1"/>
    <col min="8183" max="8183" width="20.5703125" style="1273" customWidth="1"/>
    <col min="8184" max="8184" width="19.42578125" style="1273" customWidth="1"/>
    <col min="8185" max="8185" width="16.7109375" style="1273" customWidth="1"/>
    <col min="8186" max="8186" width="12.85546875" style="1273" customWidth="1"/>
    <col min="8187" max="8187" width="11" style="1273" bestFit="1" customWidth="1"/>
    <col min="8188" max="8192" width="9.28515625" style="1273"/>
    <col min="8193" max="8193" width="103.140625" style="1273" customWidth="1"/>
    <col min="8194" max="8194" width="20.5703125" style="1273" customWidth="1"/>
    <col min="8195" max="8195" width="19.42578125" style="1273" customWidth="1"/>
    <col min="8196" max="8196" width="16.7109375" style="1273" customWidth="1"/>
    <col min="8197" max="8197" width="9.28515625" style="1273"/>
    <col min="8198" max="8198" width="8.42578125" style="1273" customWidth="1"/>
    <col min="8199" max="8199" width="17.5703125" style="1273" bestFit="1" customWidth="1"/>
    <col min="8200" max="8200" width="21.7109375" style="1273" customWidth="1"/>
    <col min="8201" max="8201" width="21.28515625" style="1273" customWidth="1"/>
    <col min="8202" max="8437" width="9.28515625" style="1273"/>
    <col min="8438" max="8438" width="103.140625" style="1273" customWidth="1"/>
    <col min="8439" max="8439" width="20.5703125" style="1273" customWidth="1"/>
    <col min="8440" max="8440" width="19.42578125" style="1273" customWidth="1"/>
    <col min="8441" max="8441" width="16.7109375" style="1273" customWidth="1"/>
    <col min="8442" max="8442" width="12.85546875" style="1273" customWidth="1"/>
    <col min="8443" max="8443" width="11" style="1273" bestFit="1" customWidth="1"/>
    <col min="8444" max="8448" width="9.28515625" style="1273"/>
    <col min="8449" max="8449" width="103.140625" style="1273" customWidth="1"/>
    <col min="8450" max="8450" width="20.5703125" style="1273" customWidth="1"/>
    <col min="8451" max="8451" width="19.42578125" style="1273" customWidth="1"/>
    <col min="8452" max="8452" width="16.7109375" style="1273" customWidth="1"/>
    <col min="8453" max="8453" width="9.28515625" style="1273"/>
    <col min="8454" max="8454" width="8.42578125" style="1273" customWidth="1"/>
    <col min="8455" max="8455" width="17.5703125" style="1273" bestFit="1" customWidth="1"/>
    <col min="8456" max="8456" width="21.7109375" style="1273" customWidth="1"/>
    <col min="8457" max="8457" width="21.28515625" style="1273" customWidth="1"/>
    <col min="8458" max="8693" width="9.28515625" style="1273"/>
    <col min="8694" max="8694" width="103.140625" style="1273" customWidth="1"/>
    <col min="8695" max="8695" width="20.5703125" style="1273" customWidth="1"/>
    <col min="8696" max="8696" width="19.42578125" style="1273" customWidth="1"/>
    <col min="8697" max="8697" width="16.7109375" style="1273" customWidth="1"/>
    <col min="8698" max="8698" width="12.85546875" style="1273" customWidth="1"/>
    <col min="8699" max="8699" width="11" style="1273" bestFit="1" customWidth="1"/>
    <col min="8700" max="8704" width="9.28515625" style="1273"/>
    <col min="8705" max="8705" width="103.140625" style="1273" customWidth="1"/>
    <col min="8706" max="8706" width="20.5703125" style="1273" customWidth="1"/>
    <col min="8707" max="8707" width="19.42578125" style="1273" customWidth="1"/>
    <col min="8708" max="8708" width="16.7109375" style="1273" customWidth="1"/>
    <col min="8709" max="8709" width="9.28515625" style="1273"/>
    <col min="8710" max="8710" width="8.42578125" style="1273" customWidth="1"/>
    <col min="8711" max="8711" width="17.5703125" style="1273" bestFit="1" customWidth="1"/>
    <col min="8712" max="8712" width="21.7109375" style="1273" customWidth="1"/>
    <col min="8713" max="8713" width="21.28515625" style="1273" customWidth="1"/>
    <col min="8714" max="8949" width="9.28515625" style="1273"/>
    <col min="8950" max="8950" width="103.140625" style="1273" customWidth="1"/>
    <col min="8951" max="8951" width="20.5703125" style="1273" customWidth="1"/>
    <col min="8952" max="8952" width="19.42578125" style="1273" customWidth="1"/>
    <col min="8953" max="8953" width="16.7109375" style="1273" customWidth="1"/>
    <col min="8954" max="8954" width="12.85546875" style="1273" customWidth="1"/>
    <col min="8955" max="8955" width="11" style="1273" bestFit="1" customWidth="1"/>
    <col min="8956" max="8960" width="9.28515625" style="1273"/>
    <col min="8961" max="8961" width="103.140625" style="1273" customWidth="1"/>
    <col min="8962" max="8962" width="20.5703125" style="1273" customWidth="1"/>
    <col min="8963" max="8963" width="19.42578125" style="1273" customWidth="1"/>
    <col min="8964" max="8964" width="16.7109375" style="1273" customWidth="1"/>
    <col min="8965" max="8965" width="9.28515625" style="1273"/>
    <col min="8966" max="8966" width="8.42578125" style="1273" customWidth="1"/>
    <col min="8967" max="8967" width="17.5703125" style="1273" bestFit="1" customWidth="1"/>
    <col min="8968" max="8968" width="21.7109375" style="1273" customWidth="1"/>
    <col min="8969" max="8969" width="21.28515625" style="1273" customWidth="1"/>
    <col min="8970" max="9205" width="9.28515625" style="1273"/>
    <col min="9206" max="9206" width="103.140625" style="1273" customWidth="1"/>
    <col min="9207" max="9207" width="20.5703125" style="1273" customWidth="1"/>
    <col min="9208" max="9208" width="19.42578125" style="1273" customWidth="1"/>
    <col min="9209" max="9209" width="16.7109375" style="1273" customWidth="1"/>
    <col min="9210" max="9210" width="12.85546875" style="1273" customWidth="1"/>
    <col min="9211" max="9211" width="11" style="1273" bestFit="1" customWidth="1"/>
    <col min="9212" max="9216" width="9.28515625" style="1273"/>
    <col min="9217" max="9217" width="103.140625" style="1273" customWidth="1"/>
    <col min="9218" max="9218" width="20.5703125" style="1273" customWidth="1"/>
    <col min="9219" max="9219" width="19.42578125" style="1273" customWidth="1"/>
    <col min="9220" max="9220" width="16.7109375" style="1273" customWidth="1"/>
    <col min="9221" max="9221" width="9.28515625" style="1273"/>
    <col min="9222" max="9222" width="8.42578125" style="1273" customWidth="1"/>
    <col min="9223" max="9223" width="17.5703125" style="1273" bestFit="1" customWidth="1"/>
    <col min="9224" max="9224" width="21.7109375" style="1273" customWidth="1"/>
    <col min="9225" max="9225" width="21.28515625" style="1273" customWidth="1"/>
    <col min="9226" max="9461" width="9.28515625" style="1273"/>
    <col min="9462" max="9462" width="103.140625" style="1273" customWidth="1"/>
    <col min="9463" max="9463" width="20.5703125" style="1273" customWidth="1"/>
    <col min="9464" max="9464" width="19.42578125" style="1273" customWidth="1"/>
    <col min="9465" max="9465" width="16.7109375" style="1273" customWidth="1"/>
    <col min="9466" max="9466" width="12.85546875" style="1273" customWidth="1"/>
    <col min="9467" max="9467" width="11" style="1273" bestFit="1" customWidth="1"/>
    <col min="9468" max="9472" width="9.28515625" style="1273"/>
    <col min="9473" max="9473" width="103.140625" style="1273" customWidth="1"/>
    <col min="9474" max="9474" width="20.5703125" style="1273" customWidth="1"/>
    <col min="9475" max="9475" width="19.42578125" style="1273" customWidth="1"/>
    <col min="9476" max="9476" width="16.7109375" style="1273" customWidth="1"/>
    <col min="9477" max="9477" width="9.28515625" style="1273"/>
    <col min="9478" max="9478" width="8.42578125" style="1273" customWidth="1"/>
    <col min="9479" max="9479" width="17.5703125" style="1273" bestFit="1" customWidth="1"/>
    <col min="9480" max="9480" width="21.7109375" style="1273" customWidth="1"/>
    <col min="9481" max="9481" width="21.28515625" style="1273" customWidth="1"/>
    <col min="9482" max="9717" width="9.28515625" style="1273"/>
    <col min="9718" max="9718" width="103.140625" style="1273" customWidth="1"/>
    <col min="9719" max="9719" width="20.5703125" style="1273" customWidth="1"/>
    <col min="9720" max="9720" width="19.42578125" style="1273" customWidth="1"/>
    <col min="9721" max="9721" width="16.7109375" style="1273" customWidth="1"/>
    <col min="9722" max="9722" width="12.85546875" style="1273" customWidth="1"/>
    <col min="9723" max="9723" width="11" style="1273" bestFit="1" customWidth="1"/>
    <col min="9724" max="9728" width="9.28515625" style="1273"/>
    <col min="9729" max="9729" width="103.140625" style="1273" customWidth="1"/>
    <col min="9730" max="9730" width="20.5703125" style="1273" customWidth="1"/>
    <col min="9731" max="9731" width="19.42578125" style="1273" customWidth="1"/>
    <col min="9732" max="9732" width="16.7109375" style="1273" customWidth="1"/>
    <col min="9733" max="9733" width="9.28515625" style="1273"/>
    <col min="9734" max="9734" width="8.42578125" style="1273" customWidth="1"/>
    <col min="9735" max="9735" width="17.5703125" style="1273" bestFit="1" customWidth="1"/>
    <col min="9736" max="9736" width="21.7109375" style="1273" customWidth="1"/>
    <col min="9737" max="9737" width="21.28515625" style="1273" customWidth="1"/>
    <col min="9738" max="9973" width="9.28515625" style="1273"/>
    <col min="9974" max="9974" width="103.140625" style="1273" customWidth="1"/>
    <col min="9975" max="9975" width="20.5703125" style="1273" customWidth="1"/>
    <col min="9976" max="9976" width="19.42578125" style="1273" customWidth="1"/>
    <col min="9977" max="9977" width="16.7109375" style="1273" customWidth="1"/>
    <col min="9978" max="9978" width="12.85546875" style="1273" customWidth="1"/>
    <col min="9979" max="9979" width="11" style="1273" bestFit="1" customWidth="1"/>
    <col min="9980" max="9984" width="9.28515625" style="1273"/>
    <col min="9985" max="9985" width="103.140625" style="1273" customWidth="1"/>
    <col min="9986" max="9986" width="20.5703125" style="1273" customWidth="1"/>
    <col min="9987" max="9987" width="19.42578125" style="1273" customWidth="1"/>
    <col min="9988" max="9988" width="16.7109375" style="1273" customWidth="1"/>
    <col min="9989" max="9989" width="9.28515625" style="1273"/>
    <col min="9990" max="9990" width="8.42578125" style="1273" customWidth="1"/>
    <col min="9991" max="9991" width="17.5703125" style="1273" bestFit="1" customWidth="1"/>
    <col min="9992" max="9992" width="21.7109375" style="1273" customWidth="1"/>
    <col min="9993" max="9993" width="21.28515625" style="1273" customWidth="1"/>
    <col min="9994" max="10229" width="9.28515625" style="1273"/>
    <col min="10230" max="10230" width="103.140625" style="1273" customWidth="1"/>
    <col min="10231" max="10231" width="20.5703125" style="1273" customWidth="1"/>
    <col min="10232" max="10232" width="19.42578125" style="1273" customWidth="1"/>
    <col min="10233" max="10233" width="16.7109375" style="1273" customWidth="1"/>
    <col min="10234" max="10234" width="12.85546875" style="1273" customWidth="1"/>
    <col min="10235" max="10235" width="11" style="1273" bestFit="1" customWidth="1"/>
    <col min="10236" max="10240" width="9.28515625" style="1273"/>
    <col min="10241" max="10241" width="103.140625" style="1273" customWidth="1"/>
    <col min="10242" max="10242" width="20.5703125" style="1273" customWidth="1"/>
    <col min="10243" max="10243" width="19.42578125" style="1273" customWidth="1"/>
    <col min="10244" max="10244" width="16.7109375" style="1273" customWidth="1"/>
    <col min="10245" max="10245" width="9.28515625" style="1273"/>
    <col min="10246" max="10246" width="8.42578125" style="1273" customWidth="1"/>
    <col min="10247" max="10247" width="17.5703125" style="1273" bestFit="1" customWidth="1"/>
    <col min="10248" max="10248" width="21.7109375" style="1273" customWidth="1"/>
    <col min="10249" max="10249" width="21.28515625" style="1273" customWidth="1"/>
    <col min="10250" max="10485" width="9.28515625" style="1273"/>
    <col min="10486" max="10486" width="103.140625" style="1273" customWidth="1"/>
    <col min="10487" max="10487" width="20.5703125" style="1273" customWidth="1"/>
    <col min="10488" max="10488" width="19.42578125" style="1273" customWidth="1"/>
    <col min="10489" max="10489" width="16.7109375" style="1273" customWidth="1"/>
    <col min="10490" max="10490" width="12.85546875" style="1273" customWidth="1"/>
    <col min="10491" max="10491" width="11" style="1273" bestFit="1" customWidth="1"/>
    <col min="10492" max="10496" width="9.28515625" style="1273"/>
    <col min="10497" max="10497" width="103.140625" style="1273" customWidth="1"/>
    <col min="10498" max="10498" width="20.5703125" style="1273" customWidth="1"/>
    <col min="10499" max="10499" width="19.42578125" style="1273" customWidth="1"/>
    <col min="10500" max="10500" width="16.7109375" style="1273" customWidth="1"/>
    <col min="10501" max="10501" width="9.28515625" style="1273"/>
    <col min="10502" max="10502" width="8.42578125" style="1273" customWidth="1"/>
    <col min="10503" max="10503" width="17.5703125" style="1273" bestFit="1" customWidth="1"/>
    <col min="10504" max="10504" width="21.7109375" style="1273" customWidth="1"/>
    <col min="10505" max="10505" width="21.28515625" style="1273" customWidth="1"/>
    <col min="10506" max="10741" width="9.28515625" style="1273"/>
    <col min="10742" max="10742" width="103.140625" style="1273" customWidth="1"/>
    <col min="10743" max="10743" width="20.5703125" style="1273" customWidth="1"/>
    <col min="10744" max="10744" width="19.42578125" style="1273" customWidth="1"/>
    <col min="10745" max="10745" width="16.7109375" style="1273" customWidth="1"/>
    <col min="10746" max="10746" width="12.85546875" style="1273" customWidth="1"/>
    <col min="10747" max="10747" width="11" style="1273" bestFit="1" customWidth="1"/>
    <col min="10748" max="10752" width="9.28515625" style="1273"/>
    <col min="10753" max="10753" width="103.140625" style="1273" customWidth="1"/>
    <col min="10754" max="10754" width="20.5703125" style="1273" customWidth="1"/>
    <col min="10755" max="10755" width="19.42578125" style="1273" customWidth="1"/>
    <col min="10756" max="10756" width="16.7109375" style="1273" customWidth="1"/>
    <col min="10757" max="10757" width="9.28515625" style="1273"/>
    <col min="10758" max="10758" width="8.42578125" style="1273" customWidth="1"/>
    <col min="10759" max="10759" width="17.5703125" style="1273" bestFit="1" customWidth="1"/>
    <col min="10760" max="10760" width="21.7109375" style="1273" customWidth="1"/>
    <col min="10761" max="10761" width="21.28515625" style="1273" customWidth="1"/>
    <col min="10762" max="10997" width="9.28515625" style="1273"/>
    <col min="10998" max="10998" width="103.140625" style="1273" customWidth="1"/>
    <col min="10999" max="10999" width="20.5703125" style="1273" customWidth="1"/>
    <col min="11000" max="11000" width="19.42578125" style="1273" customWidth="1"/>
    <col min="11001" max="11001" width="16.7109375" style="1273" customWidth="1"/>
    <col min="11002" max="11002" width="12.85546875" style="1273" customWidth="1"/>
    <col min="11003" max="11003" width="11" style="1273" bestFit="1" customWidth="1"/>
    <col min="11004" max="11008" width="9.28515625" style="1273"/>
    <col min="11009" max="11009" width="103.140625" style="1273" customWidth="1"/>
    <col min="11010" max="11010" width="20.5703125" style="1273" customWidth="1"/>
    <col min="11011" max="11011" width="19.42578125" style="1273" customWidth="1"/>
    <col min="11012" max="11012" width="16.7109375" style="1273" customWidth="1"/>
    <col min="11013" max="11013" width="9.28515625" style="1273"/>
    <col min="11014" max="11014" width="8.42578125" style="1273" customWidth="1"/>
    <col min="11015" max="11015" width="17.5703125" style="1273" bestFit="1" customWidth="1"/>
    <col min="11016" max="11016" width="21.7109375" style="1273" customWidth="1"/>
    <col min="11017" max="11017" width="21.28515625" style="1273" customWidth="1"/>
    <col min="11018" max="11253" width="9.28515625" style="1273"/>
    <col min="11254" max="11254" width="103.140625" style="1273" customWidth="1"/>
    <col min="11255" max="11255" width="20.5703125" style="1273" customWidth="1"/>
    <col min="11256" max="11256" width="19.42578125" style="1273" customWidth="1"/>
    <col min="11257" max="11257" width="16.7109375" style="1273" customWidth="1"/>
    <col min="11258" max="11258" width="12.85546875" style="1273" customWidth="1"/>
    <col min="11259" max="11259" width="11" style="1273" bestFit="1" customWidth="1"/>
    <col min="11260" max="11264" width="9.28515625" style="1273"/>
    <col min="11265" max="11265" width="103.140625" style="1273" customWidth="1"/>
    <col min="11266" max="11266" width="20.5703125" style="1273" customWidth="1"/>
    <col min="11267" max="11267" width="19.42578125" style="1273" customWidth="1"/>
    <col min="11268" max="11268" width="16.7109375" style="1273" customWidth="1"/>
    <col min="11269" max="11269" width="9.28515625" style="1273"/>
    <col min="11270" max="11270" width="8.42578125" style="1273" customWidth="1"/>
    <col min="11271" max="11271" width="17.5703125" style="1273" bestFit="1" customWidth="1"/>
    <col min="11272" max="11272" width="21.7109375" style="1273" customWidth="1"/>
    <col min="11273" max="11273" width="21.28515625" style="1273" customWidth="1"/>
    <col min="11274" max="11509" width="9.28515625" style="1273"/>
    <col min="11510" max="11510" width="103.140625" style="1273" customWidth="1"/>
    <col min="11511" max="11511" width="20.5703125" style="1273" customWidth="1"/>
    <col min="11512" max="11512" width="19.42578125" style="1273" customWidth="1"/>
    <col min="11513" max="11513" width="16.7109375" style="1273" customWidth="1"/>
    <col min="11514" max="11514" width="12.85546875" style="1273" customWidth="1"/>
    <col min="11515" max="11515" width="11" style="1273" bestFit="1" customWidth="1"/>
    <col min="11516" max="11520" width="9.28515625" style="1273"/>
    <col min="11521" max="11521" width="103.140625" style="1273" customWidth="1"/>
    <col min="11522" max="11522" width="20.5703125" style="1273" customWidth="1"/>
    <col min="11523" max="11523" width="19.42578125" style="1273" customWidth="1"/>
    <col min="11524" max="11524" width="16.7109375" style="1273" customWidth="1"/>
    <col min="11525" max="11525" width="9.28515625" style="1273"/>
    <col min="11526" max="11526" width="8.42578125" style="1273" customWidth="1"/>
    <col min="11527" max="11527" width="17.5703125" style="1273" bestFit="1" customWidth="1"/>
    <col min="11528" max="11528" width="21.7109375" style="1273" customWidth="1"/>
    <col min="11529" max="11529" width="21.28515625" style="1273" customWidth="1"/>
    <col min="11530" max="11765" width="9.28515625" style="1273"/>
    <col min="11766" max="11766" width="103.140625" style="1273" customWidth="1"/>
    <col min="11767" max="11767" width="20.5703125" style="1273" customWidth="1"/>
    <col min="11768" max="11768" width="19.42578125" style="1273" customWidth="1"/>
    <col min="11769" max="11769" width="16.7109375" style="1273" customWidth="1"/>
    <col min="11770" max="11770" width="12.85546875" style="1273" customWidth="1"/>
    <col min="11771" max="11771" width="11" style="1273" bestFit="1" customWidth="1"/>
    <col min="11772" max="11776" width="9.28515625" style="1273"/>
    <col min="11777" max="11777" width="103.140625" style="1273" customWidth="1"/>
    <col min="11778" max="11778" width="20.5703125" style="1273" customWidth="1"/>
    <col min="11779" max="11779" width="19.42578125" style="1273" customWidth="1"/>
    <col min="11780" max="11780" width="16.7109375" style="1273" customWidth="1"/>
    <col min="11781" max="11781" width="9.28515625" style="1273"/>
    <col min="11782" max="11782" width="8.42578125" style="1273" customWidth="1"/>
    <col min="11783" max="11783" width="17.5703125" style="1273" bestFit="1" customWidth="1"/>
    <col min="11784" max="11784" width="21.7109375" style="1273" customWidth="1"/>
    <col min="11785" max="11785" width="21.28515625" style="1273" customWidth="1"/>
    <col min="11786" max="12021" width="9.28515625" style="1273"/>
    <col min="12022" max="12022" width="103.140625" style="1273" customWidth="1"/>
    <col min="12023" max="12023" width="20.5703125" style="1273" customWidth="1"/>
    <col min="12024" max="12024" width="19.42578125" style="1273" customWidth="1"/>
    <col min="12025" max="12025" width="16.7109375" style="1273" customWidth="1"/>
    <col min="12026" max="12026" width="12.85546875" style="1273" customWidth="1"/>
    <col min="12027" max="12027" width="11" style="1273" bestFit="1" customWidth="1"/>
    <col min="12028" max="12032" width="9.28515625" style="1273"/>
    <col min="12033" max="12033" width="103.140625" style="1273" customWidth="1"/>
    <col min="12034" max="12034" width="20.5703125" style="1273" customWidth="1"/>
    <col min="12035" max="12035" width="19.42578125" style="1273" customWidth="1"/>
    <col min="12036" max="12036" width="16.7109375" style="1273" customWidth="1"/>
    <col min="12037" max="12037" width="9.28515625" style="1273"/>
    <col min="12038" max="12038" width="8.42578125" style="1273" customWidth="1"/>
    <col min="12039" max="12039" width="17.5703125" style="1273" bestFit="1" customWidth="1"/>
    <col min="12040" max="12040" width="21.7109375" style="1273" customWidth="1"/>
    <col min="12041" max="12041" width="21.28515625" style="1273" customWidth="1"/>
    <col min="12042" max="12277" width="9.28515625" style="1273"/>
    <col min="12278" max="12278" width="103.140625" style="1273" customWidth="1"/>
    <col min="12279" max="12279" width="20.5703125" style="1273" customWidth="1"/>
    <col min="12280" max="12280" width="19.42578125" style="1273" customWidth="1"/>
    <col min="12281" max="12281" width="16.7109375" style="1273" customWidth="1"/>
    <col min="12282" max="12282" width="12.85546875" style="1273" customWidth="1"/>
    <col min="12283" max="12283" width="11" style="1273" bestFit="1" customWidth="1"/>
    <col min="12284" max="12288" width="9.28515625" style="1273"/>
    <col min="12289" max="12289" width="103.140625" style="1273" customWidth="1"/>
    <col min="12290" max="12290" width="20.5703125" style="1273" customWidth="1"/>
    <col min="12291" max="12291" width="19.42578125" style="1273" customWidth="1"/>
    <col min="12292" max="12292" width="16.7109375" style="1273" customWidth="1"/>
    <col min="12293" max="12293" width="9.28515625" style="1273"/>
    <col min="12294" max="12294" width="8.42578125" style="1273" customWidth="1"/>
    <col min="12295" max="12295" width="17.5703125" style="1273" bestFit="1" customWidth="1"/>
    <col min="12296" max="12296" width="21.7109375" style="1273" customWidth="1"/>
    <col min="12297" max="12297" width="21.28515625" style="1273" customWidth="1"/>
    <col min="12298" max="12533" width="9.28515625" style="1273"/>
    <col min="12534" max="12534" width="103.140625" style="1273" customWidth="1"/>
    <col min="12535" max="12535" width="20.5703125" style="1273" customWidth="1"/>
    <col min="12536" max="12536" width="19.42578125" style="1273" customWidth="1"/>
    <col min="12537" max="12537" width="16.7109375" style="1273" customWidth="1"/>
    <col min="12538" max="12538" width="12.85546875" style="1273" customWidth="1"/>
    <col min="12539" max="12539" width="11" style="1273" bestFit="1" customWidth="1"/>
    <col min="12540" max="12544" width="9.28515625" style="1273"/>
    <col min="12545" max="12545" width="103.140625" style="1273" customWidth="1"/>
    <col min="12546" max="12546" width="20.5703125" style="1273" customWidth="1"/>
    <col min="12547" max="12547" width="19.42578125" style="1273" customWidth="1"/>
    <col min="12548" max="12548" width="16.7109375" style="1273" customWidth="1"/>
    <col min="12549" max="12549" width="9.28515625" style="1273"/>
    <col min="12550" max="12550" width="8.42578125" style="1273" customWidth="1"/>
    <col min="12551" max="12551" width="17.5703125" style="1273" bestFit="1" customWidth="1"/>
    <col min="12552" max="12552" width="21.7109375" style="1273" customWidth="1"/>
    <col min="12553" max="12553" width="21.28515625" style="1273" customWidth="1"/>
    <col min="12554" max="12789" width="9.28515625" style="1273"/>
    <col min="12790" max="12790" width="103.140625" style="1273" customWidth="1"/>
    <col min="12791" max="12791" width="20.5703125" style="1273" customWidth="1"/>
    <col min="12792" max="12792" width="19.42578125" style="1273" customWidth="1"/>
    <col min="12793" max="12793" width="16.7109375" style="1273" customWidth="1"/>
    <col min="12794" max="12794" width="12.85546875" style="1273" customWidth="1"/>
    <col min="12795" max="12795" width="11" style="1273" bestFit="1" customWidth="1"/>
    <col min="12796" max="12800" width="9.28515625" style="1273"/>
    <col min="12801" max="12801" width="103.140625" style="1273" customWidth="1"/>
    <col min="12802" max="12802" width="20.5703125" style="1273" customWidth="1"/>
    <col min="12803" max="12803" width="19.42578125" style="1273" customWidth="1"/>
    <col min="12804" max="12804" width="16.7109375" style="1273" customWidth="1"/>
    <col min="12805" max="12805" width="9.28515625" style="1273"/>
    <col min="12806" max="12806" width="8.42578125" style="1273" customWidth="1"/>
    <col min="12807" max="12807" width="17.5703125" style="1273" bestFit="1" customWidth="1"/>
    <col min="12808" max="12808" width="21.7109375" style="1273" customWidth="1"/>
    <col min="12809" max="12809" width="21.28515625" style="1273" customWidth="1"/>
    <col min="12810" max="13045" width="9.28515625" style="1273"/>
    <col min="13046" max="13046" width="103.140625" style="1273" customWidth="1"/>
    <col min="13047" max="13047" width="20.5703125" style="1273" customWidth="1"/>
    <col min="13048" max="13048" width="19.42578125" style="1273" customWidth="1"/>
    <col min="13049" max="13049" width="16.7109375" style="1273" customWidth="1"/>
    <col min="13050" max="13050" width="12.85546875" style="1273" customWidth="1"/>
    <col min="13051" max="13051" width="11" style="1273" bestFit="1" customWidth="1"/>
    <col min="13052" max="13056" width="9.28515625" style="1273"/>
    <col min="13057" max="13057" width="103.140625" style="1273" customWidth="1"/>
    <col min="13058" max="13058" width="20.5703125" style="1273" customWidth="1"/>
    <col min="13059" max="13059" width="19.42578125" style="1273" customWidth="1"/>
    <col min="13060" max="13060" width="16.7109375" style="1273" customWidth="1"/>
    <col min="13061" max="13061" width="9.28515625" style="1273"/>
    <col min="13062" max="13062" width="8.42578125" style="1273" customWidth="1"/>
    <col min="13063" max="13063" width="17.5703125" style="1273" bestFit="1" customWidth="1"/>
    <col min="13064" max="13064" width="21.7109375" style="1273" customWidth="1"/>
    <col min="13065" max="13065" width="21.28515625" style="1273" customWidth="1"/>
    <col min="13066" max="13301" width="9.28515625" style="1273"/>
    <col min="13302" max="13302" width="103.140625" style="1273" customWidth="1"/>
    <col min="13303" max="13303" width="20.5703125" style="1273" customWidth="1"/>
    <col min="13304" max="13304" width="19.42578125" style="1273" customWidth="1"/>
    <col min="13305" max="13305" width="16.7109375" style="1273" customWidth="1"/>
    <col min="13306" max="13306" width="12.85546875" style="1273" customWidth="1"/>
    <col min="13307" max="13307" width="11" style="1273" bestFit="1" customWidth="1"/>
    <col min="13308" max="13312" width="9.28515625" style="1273"/>
    <col min="13313" max="13313" width="103.140625" style="1273" customWidth="1"/>
    <col min="13314" max="13314" width="20.5703125" style="1273" customWidth="1"/>
    <col min="13315" max="13315" width="19.42578125" style="1273" customWidth="1"/>
    <col min="13316" max="13316" width="16.7109375" style="1273" customWidth="1"/>
    <col min="13317" max="13317" width="9.28515625" style="1273"/>
    <col min="13318" max="13318" width="8.42578125" style="1273" customWidth="1"/>
    <col min="13319" max="13319" width="17.5703125" style="1273" bestFit="1" customWidth="1"/>
    <col min="13320" max="13320" width="21.7109375" style="1273" customWidth="1"/>
    <col min="13321" max="13321" width="21.28515625" style="1273" customWidth="1"/>
    <col min="13322" max="13557" width="9.28515625" style="1273"/>
    <col min="13558" max="13558" width="103.140625" style="1273" customWidth="1"/>
    <col min="13559" max="13559" width="20.5703125" style="1273" customWidth="1"/>
    <col min="13560" max="13560" width="19.42578125" style="1273" customWidth="1"/>
    <col min="13561" max="13561" width="16.7109375" style="1273" customWidth="1"/>
    <col min="13562" max="13562" width="12.85546875" style="1273" customWidth="1"/>
    <col min="13563" max="13563" width="11" style="1273" bestFit="1" customWidth="1"/>
    <col min="13564" max="13568" width="9.28515625" style="1273"/>
    <col min="13569" max="13569" width="103.140625" style="1273" customWidth="1"/>
    <col min="13570" max="13570" width="20.5703125" style="1273" customWidth="1"/>
    <col min="13571" max="13571" width="19.42578125" style="1273" customWidth="1"/>
    <col min="13572" max="13572" width="16.7109375" style="1273" customWidth="1"/>
    <col min="13573" max="13573" width="9.28515625" style="1273"/>
    <col min="13574" max="13574" width="8.42578125" style="1273" customWidth="1"/>
    <col min="13575" max="13575" width="17.5703125" style="1273" bestFit="1" customWidth="1"/>
    <col min="13576" max="13576" width="21.7109375" style="1273" customWidth="1"/>
    <col min="13577" max="13577" width="21.28515625" style="1273" customWidth="1"/>
    <col min="13578" max="13813" width="9.28515625" style="1273"/>
    <col min="13814" max="13814" width="103.140625" style="1273" customWidth="1"/>
    <col min="13815" max="13815" width="20.5703125" style="1273" customWidth="1"/>
    <col min="13816" max="13816" width="19.42578125" style="1273" customWidth="1"/>
    <col min="13817" max="13817" width="16.7109375" style="1273" customWidth="1"/>
    <col min="13818" max="13818" width="12.85546875" style="1273" customWidth="1"/>
    <col min="13819" max="13819" width="11" style="1273" bestFit="1" customWidth="1"/>
    <col min="13820" max="13824" width="9.28515625" style="1273"/>
    <col min="13825" max="13825" width="103.140625" style="1273" customWidth="1"/>
    <col min="13826" max="13826" width="20.5703125" style="1273" customWidth="1"/>
    <col min="13827" max="13827" width="19.42578125" style="1273" customWidth="1"/>
    <col min="13828" max="13828" width="16.7109375" style="1273" customWidth="1"/>
    <col min="13829" max="13829" width="9.28515625" style="1273"/>
    <col min="13830" max="13830" width="8.42578125" style="1273" customWidth="1"/>
    <col min="13831" max="13831" width="17.5703125" style="1273" bestFit="1" customWidth="1"/>
    <col min="13832" max="13832" width="21.7109375" style="1273" customWidth="1"/>
    <col min="13833" max="13833" width="21.28515625" style="1273" customWidth="1"/>
    <col min="13834" max="14069" width="9.28515625" style="1273"/>
    <col min="14070" max="14070" width="103.140625" style="1273" customWidth="1"/>
    <col min="14071" max="14071" width="20.5703125" style="1273" customWidth="1"/>
    <col min="14072" max="14072" width="19.42578125" style="1273" customWidth="1"/>
    <col min="14073" max="14073" width="16.7109375" style="1273" customWidth="1"/>
    <col min="14074" max="14074" width="12.85546875" style="1273" customWidth="1"/>
    <col min="14075" max="14075" width="11" style="1273" bestFit="1" customWidth="1"/>
    <col min="14076" max="14080" width="9.28515625" style="1273"/>
    <col min="14081" max="14081" width="103.140625" style="1273" customWidth="1"/>
    <col min="14082" max="14082" width="20.5703125" style="1273" customWidth="1"/>
    <col min="14083" max="14083" width="19.42578125" style="1273" customWidth="1"/>
    <col min="14084" max="14084" width="16.7109375" style="1273" customWidth="1"/>
    <col min="14085" max="14085" width="9.28515625" style="1273"/>
    <col min="14086" max="14086" width="8.42578125" style="1273" customWidth="1"/>
    <col min="14087" max="14087" width="17.5703125" style="1273" bestFit="1" customWidth="1"/>
    <col min="14088" max="14088" width="21.7109375" style="1273" customWidth="1"/>
    <col min="14089" max="14089" width="21.28515625" style="1273" customWidth="1"/>
    <col min="14090" max="14325" width="9.28515625" style="1273"/>
    <col min="14326" max="14326" width="103.140625" style="1273" customWidth="1"/>
    <col min="14327" max="14327" width="20.5703125" style="1273" customWidth="1"/>
    <col min="14328" max="14328" width="19.42578125" style="1273" customWidth="1"/>
    <col min="14329" max="14329" width="16.7109375" style="1273" customWidth="1"/>
    <col min="14330" max="14330" width="12.85546875" style="1273" customWidth="1"/>
    <col min="14331" max="14331" width="11" style="1273" bestFit="1" customWidth="1"/>
    <col min="14332" max="14336" width="9.28515625" style="1273"/>
    <col min="14337" max="14337" width="103.140625" style="1273" customWidth="1"/>
    <col min="14338" max="14338" width="20.5703125" style="1273" customWidth="1"/>
    <col min="14339" max="14339" width="19.42578125" style="1273" customWidth="1"/>
    <col min="14340" max="14340" width="16.7109375" style="1273" customWidth="1"/>
    <col min="14341" max="14341" width="9.28515625" style="1273"/>
    <col min="14342" max="14342" width="8.42578125" style="1273" customWidth="1"/>
    <col min="14343" max="14343" width="17.5703125" style="1273" bestFit="1" customWidth="1"/>
    <col min="14344" max="14344" width="21.7109375" style="1273" customWidth="1"/>
    <col min="14345" max="14345" width="21.28515625" style="1273" customWidth="1"/>
    <col min="14346" max="14581" width="9.28515625" style="1273"/>
    <col min="14582" max="14582" width="103.140625" style="1273" customWidth="1"/>
    <col min="14583" max="14583" width="20.5703125" style="1273" customWidth="1"/>
    <col min="14584" max="14584" width="19.42578125" style="1273" customWidth="1"/>
    <col min="14585" max="14585" width="16.7109375" style="1273" customWidth="1"/>
    <col min="14586" max="14586" width="12.85546875" style="1273" customWidth="1"/>
    <col min="14587" max="14587" width="11" style="1273" bestFit="1" customWidth="1"/>
    <col min="14588" max="14592" width="9.28515625" style="1273"/>
    <col min="14593" max="14593" width="103.140625" style="1273" customWidth="1"/>
    <col min="14594" max="14594" width="20.5703125" style="1273" customWidth="1"/>
    <col min="14595" max="14595" width="19.42578125" style="1273" customWidth="1"/>
    <col min="14596" max="14596" width="16.7109375" style="1273" customWidth="1"/>
    <col min="14597" max="14597" width="9.28515625" style="1273"/>
    <col min="14598" max="14598" width="8.42578125" style="1273" customWidth="1"/>
    <col min="14599" max="14599" width="17.5703125" style="1273" bestFit="1" customWidth="1"/>
    <col min="14600" max="14600" width="21.7109375" style="1273" customWidth="1"/>
    <col min="14601" max="14601" width="21.28515625" style="1273" customWidth="1"/>
    <col min="14602" max="14837" width="9.28515625" style="1273"/>
    <col min="14838" max="14838" width="103.140625" style="1273" customWidth="1"/>
    <col min="14839" max="14839" width="20.5703125" style="1273" customWidth="1"/>
    <col min="14840" max="14840" width="19.42578125" style="1273" customWidth="1"/>
    <col min="14841" max="14841" width="16.7109375" style="1273" customWidth="1"/>
    <col min="14842" max="14842" width="12.85546875" style="1273" customWidth="1"/>
    <col min="14843" max="14843" width="11" style="1273" bestFit="1" customWidth="1"/>
    <col min="14844" max="14848" width="9.28515625" style="1273"/>
    <col min="14849" max="14849" width="103.140625" style="1273" customWidth="1"/>
    <col min="14850" max="14850" width="20.5703125" style="1273" customWidth="1"/>
    <col min="14851" max="14851" width="19.42578125" style="1273" customWidth="1"/>
    <col min="14852" max="14852" width="16.7109375" style="1273" customWidth="1"/>
    <col min="14853" max="14853" width="9.28515625" style="1273"/>
    <col min="14854" max="14854" width="8.42578125" style="1273" customWidth="1"/>
    <col min="14855" max="14855" width="17.5703125" style="1273" bestFit="1" customWidth="1"/>
    <col min="14856" max="14856" width="21.7109375" style="1273" customWidth="1"/>
    <col min="14857" max="14857" width="21.28515625" style="1273" customWidth="1"/>
    <col min="14858" max="15093" width="9.28515625" style="1273"/>
    <col min="15094" max="15094" width="103.140625" style="1273" customWidth="1"/>
    <col min="15095" max="15095" width="20.5703125" style="1273" customWidth="1"/>
    <col min="15096" max="15096" width="19.42578125" style="1273" customWidth="1"/>
    <col min="15097" max="15097" width="16.7109375" style="1273" customWidth="1"/>
    <col min="15098" max="15098" width="12.85546875" style="1273" customWidth="1"/>
    <col min="15099" max="15099" width="11" style="1273" bestFit="1" customWidth="1"/>
    <col min="15100" max="15104" width="9.28515625" style="1273"/>
    <col min="15105" max="15105" width="103.140625" style="1273" customWidth="1"/>
    <col min="15106" max="15106" width="20.5703125" style="1273" customWidth="1"/>
    <col min="15107" max="15107" width="19.42578125" style="1273" customWidth="1"/>
    <col min="15108" max="15108" width="16.7109375" style="1273" customWidth="1"/>
    <col min="15109" max="15109" width="9.28515625" style="1273"/>
    <col min="15110" max="15110" width="8.42578125" style="1273" customWidth="1"/>
    <col min="15111" max="15111" width="17.5703125" style="1273" bestFit="1" customWidth="1"/>
    <col min="15112" max="15112" width="21.7109375" style="1273" customWidth="1"/>
    <col min="15113" max="15113" width="21.28515625" style="1273" customWidth="1"/>
    <col min="15114" max="15349" width="9.28515625" style="1273"/>
    <col min="15350" max="15350" width="103.140625" style="1273" customWidth="1"/>
    <col min="15351" max="15351" width="20.5703125" style="1273" customWidth="1"/>
    <col min="15352" max="15352" width="19.42578125" style="1273" customWidth="1"/>
    <col min="15353" max="15353" width="16.7109375" style="1273" customWidth="1"/>
    <col min="15354" max="15354" width="12.85546875" style="1273" customWidth="1"/>
    <col min="15355" max="15355" width="11" style="1273" bestFit="1" customWidth="1"/>
    <col min="15356" max="15360" width="9.28515625" style="1273"/>
    <col min="15361" max="15361" width="103.140625" style="1273" customWidth="1"/>
    <col min="15362" max="15362" width="20.5703125" style="1273" customWidth="1"/>
    <col min="15363" max="15363" width="19.42578125" style="1273" customWidth="1"/>
    <col min="15364" max="15364" width="16.7109375" style="1273" customWidth="1"/>
    <col min="15365" max="15365" width="9.28515625" style="1273"/>
    <col min="15366" max="15366" width="8.42578125" style="1273" customWidth="1"/>
    <col min="15367" max="15367" width="17.5703125" style="1273" bestFit="1" customWidth="1"/>
    <col min="15368" max="15368" width="21.7109375" style="1273" customWidth="1"/>
    <col min="15369" max="15369" width="21.28515625" style="1273" customWidth="1"/>
    <col min="15370" max="15605" width="9.28515625" style="1273"/>
    <col min="15606" max="15606" width="103.140625" style="1273" customWidth="1"/>
    <col min="15607" max="15607" width="20.5703125" style="1273" customWidth="1"/>
    <col min="15608" max="15608" width="19.42578125" style="1273" customWidth="1"/>
    <col min="15609" max="15609" width="16.7109375" style="1273" customWidth="1"/>
    <col min="15610" max="15610" width="12.85546875" style="1273" customWidth="1"/>
    <col min="15611" max="15611" width="11" style="1273" bestFit="1" customWidth="1"/>
    <col min="15612" max="15616" width="9.28515625" style="1273"/>
    <col min="15617" max="15617" width="103.140625" style="1273" customWidth="1"/>
    <col min="15618" max="15618" width="20.5703125" style="1273" customWidth="1"/>
    <col min="15619" max="15619" width="19.42578125" style="1273" customWidth="1"/>
    <col min="15620" max="15620" width="16.7109375" style="1273" customWidth="1"/>
    <col min="15621" max="15621" width="9.28515625" style="1273"/>
    <col min="15622" max="15622" width="8.42578125" style="1273" customWidth="1"/>
    <col min="15623" max="15623" width="17.5703125" style="1273" bestFit="1" customWidth="1"/>
    <col min="15624" max="15624" width="21.7109375" style="1273" customWidth="1"/>
    <col min="15625" max="15625" width="21.28515625" style="1273" customWidth="1"/>
    <col min="15626" max="15861" width="9.28515625" style="1273"/>
    <col min="15862" max="15862" width="103.140625" style="1273" customWidth="1"/>
    <col min="15863" max="15863" width="20.5703125" style="1273" customWidth="1"/>
    <col min="15864" max="15864" width="19.42578125" style="1273" customWidth="1"/>
    <col min="15865" max="15865" width="16.7109375" style="1273" customWidth="1"/>
    <col min="15866" max="15866" width="12.85546875" style="1273" customWidth="1"/>
    <col min="15867" max="15867" width="11" style="1273" bestFit="1" customWidth="1"/>
    <col min="15868" max="15872" width="9.28515625" style="1273"/>
    <col min="15873" max="15873" width="103.140625" style="1273" customWidth="1"/>
    <col min="15874" max="15874" width="20.5703125" style="1273" customWidth="1"/>
    <col min="15875" max="15875" width="19.42578125" style="1273" customWidth="1"/>
    <col min="15876" max="15876" width="16.7109375" style="1273" customWidth="1"/>
    <col min="15877" max="15877" width="9.28515625" style="1273"/>
    <col min="15878" max="15878" width="8.42578125" style="1273" customWidth="1"/>
    <col min="15879" max="15879" width="17.5703125" style="1273" bestFit="1" customWidth="1"/>
    <col min="15880" max="15880" width="21.7109375" style="1273" customWidth="1"/>
    <col min="15881" max="15881" width="21.28515625" style="1273" customWidth="1"/>
    <col min="15882" max="16117" width="9.28515625" style="1273"/>
    <col min="16118" max="16118" width="103.140625" style="1273" customWidth="1"/>
    <col min="16119" max="16119" width="20.5703125" style="1273" customWidth="1"/>
    <col min="16120" max="16120" width="19.42578125" style="1273" customWidth="1"/>
    <col min="16121" max="16121" width="16.7109375" style="1273" customWidth="1"/>
    <col min="16122" max="16122" width="12.85546875" style="1273" customWidth="1"/>
    <col min="16123" max="16123" width="11" style="1273" bestFit="1" customWidth="1"/>
    <col min="16124" max="16128" width="9.28515625" style="1273"/>
    <col min="16129" max="16129" width="103.140625" style="1273" customWidth="1"/>
    <col min="16130" max="16130" width="20.5703125" style="1273" customWidth="1"/>
    <col min="16131" max="16131" width="19.42578125" style="1273" customWidth="1"/>
    <col min="16132" max="16132" width="16.7109375" style="1273" customWidth="1"/>
    <col min="16133" max="16133" width="9.28515625" style="1273"/>
    <col min="16134" max="16134" width="8.42578125" style="1273" customWidth="1"/>
    <col min="16135" max="16135" width="17.5703125" style="1273" bestFit="1" customWidth="1"/>
    <col min="16136" max="16136" width="21.7109375" style="1273" customWidth="1"/>
    <col min="16137" max="16137" width="21.28515625" style="1273" customWidth="1"/>
    <col min="16138" max="16373" width="9.28515625" style="1273"/>
    <col min="16374" max="16374" width="103.140625" style="1273" customWidth="1"/>
    <col min="16375" max="16375" width="20.5703125" style="1273" customWidth="1"/>
    <col min="16376" max="16376" width="19.42578125" style="1273" customWidth="1"/>
    <col min="16377" max="16377" width="16.7109375" style="1273" customWidth="1"/>
    <col min="16378" max="16378" width="12.85546875" style="1273" customWidth="1"/>
    <col min="16379" max="16379" width="11" style="1273" bestFit="1" customWidth="1"/>
    <col min="16380" max="16384" width="9.28515625" style="1273"/>
  </cols>
  <sheetData>
    <row r="1" spans="1:5" ht="16.5" customHeight="1">
      <c r="A1" s="1271" t="s">
        <v>801</v>
      </c>
      <c r="B1" s="1272"/>
      <c r="C1" s="1724"/>
      <c r="D1" s="1724"/>
    </row>
    <row r="2" spans="1:5" ht="22.5" customHeight="1">
      <c r="A2" s="1725" t="s">
        <v>802</v>
      </c>
      <c r="B2" s="1725"/>
      <c r="C2" s="1725"/>
      <c r="D2" s="1725"/>
    </row>
    <row r="3" spans="1:5" s="1276" customFormat="1" ht="18" customHeight="1">
      <c r="A3" s="1274"/>
      <c r="B3" s="1275"/>
      <c r="C3" s="1726" t="s">
        <v>2</v>
      </c>
      <c r="D3" s="1726"/>
    </row>
    <row r="4" spans="1:5" s="1279" customFormat="1" ht="79.5" customHeight="1">
      <c r="A4" s="1727" t="s">
        <v>803</v>
      </c>
      <c r="B4" s="1729" t="s">
        <v>804</v>
      </c>
      <c r="C4" s="1277" t="s">
        <v>229</v>
      </c>
      <c r="D4" s="1278" t="s">
        <v>230</v>
      </c>
    </row>
    <row r="5" spans="1:5" s="1279" customFormat="1" ht="24" customHeight="1">
      <c r="A5" s="1728"/>
      <c r="B5" s="1730"/>
      <c r="C5" s="1280" t="s">
        <v>798</v>
      </c>
      <c r="D5" s="1281" t="s">
        <v>232</v>
      </c>
    </row>
    <row r="6" spans="1:5" s="1279" customFormat="1" ht="21.6" customHeight="1">
      <c r="A6" s="1282">
        <v>1</v>
      </c>
      <c r="B6" s="1283">
        <v>2</v>
      </c>
      <c r="C6" s="1284">
        <v>3</v>
      </c>
      <c r="D6" s="1281" t="s">
        <v>34</v>
      </c>
    </row>
    <row r="7" spans="1:5" s="1290" customFormat="1" ht="39" customHeight="1">
      <c r="A7" s="1285" t="s">
        <v>805</v>
      </c>
      <c r="B7" s="1286">
        <v>18251368000</v>
      </c>
      <c r="C7" s="1287">
        <v>11435287392.879999</v>
      </c>
      <c r="D7" s="1288">
        <f t="shared" ref="D7:D32" si="0">C7/B7</f>
        <v>0.62654412495983858</v>
      </c>
      <c r="E7" s="1289"/>
    </row>
    <row r="8" spans="1:5" s="1290" customFormat="1" ht="39" customHeight="1">
      <c r="A8" s="1285" t="s">
        <v>806</v>
      </c>
      <c r="B8" s="1286">
        <v>4367586000</v>
      </c>
      <c r="C8" s="1287">
        <v>5371745396.5699997</v>
      </c>
      <c r="D8" s="1288">
        <f t="shared" si="0"/>
        <v>1.229911762829627</v>
      </c>
      <c r="E8" s="1289"/>
    </row>
    <row r="9" spans="1:5" s="1290" customFormat="1" ht="39" customHeight="1">
      <c r="A9" s="1285" t="s">
        <v>807</v>
      </c>
      <c r="B9" s="1286">
        <v>991554000</v>
      </c>
      <c r="C9" s="1287">
        <v>1009479511.79</v>
      </c>
      <c r="D9" s="1288">
        <f t="shared" si="0"/>
        <v>1.0180782002694759</v>
      </c>
      <c r="E9" s="1289"/>
    </row>
    <row r="10" spans="1:5" s="1290" customFormat="1" ht="39" customHeight="1">
      <c r="A10" s="1285" t="s">
        <v>808</v>
      </c>
      <c r="B10" s="1286">
        <v>2821075000</v>
      </c>
      <c r="C10" s="1287">
        <v>2116184883.28</v>
      </c>
      <c r="D10" s="1288">
        <f t="shared" si="0"/>
        <v>0.75013421595668317</v>
      </c>
      <c r="E10" s="1289"/>
    </row>
    <row r="11" spans="1:5" s="1290" customFormat="1" ht="39" customHeight="1">
      <c r="A11" s="1285" t="s">
        <v>809</v>
      </c>
      <c r="B11" s="1286">
        <v>1827378000</v>
      </c>
      <c r="C11" s="1287">
        <v>1187463359.04</v>
      </c>
      <c r="D11" s="1288">
        <f t="shared" si="0"/>
        <v>0.64981813234043528</v>
      </c>
      <c r="E11" s="1289"/>
    </row>
    <row r="12" spans="1:5" s="1290" customFormat="1" ht="39" customHeight="1">
      <c r="A12" s="1285" t="s">
        <v>810</v>
      </c>
      <c r="B12" s="1291">
        <v>1655279000</v>
      </c>
      <c r="C12" s="1287">
        <v>1217187960.22</v>
      </c>
      <c r="D12" s="1288">
        <f t="shared" si="0"/>
        <v>0.73533703999144562</v>
      </c>
      <c r="E12" s="1289"/>
    </row>
    <row r="13" spans="1:5" s="1290" customFormat="1" ht="39" customHeight="1">
      <c r="A13" s="1285" t="s">
        <v>811</v>
      </c>
      <c r="B13" s="1286">
        <v>1104124000</v>
      </c>
      <c r="C13" s="1287">
        <v>828345093.88999999</v>
      </c>
      <c r="D13" s="1288">
        <f t="shared" si="0"/>
        <v>0.75022832027018704</v>
      </c>
      <c r="E13" s="1289"/>
    </row>
    <row r="14" spans="1:5" s="1290" customFormat="1" ht="39" customHeight="1">
      <c r="A14" s="1285" t="s">
        <v>812</v>
      </c>
      <c r="B14" s="1286">
        <v>1547952000</v>
      </c>
      <c r="C14" s="1287">
        <v>1406854204.8199999</v>
      </c>
      <c r="D14" s="1288">
        <f t="shared" si="0"/>
        <v>0.90884872710523323</v>
      </c>
      <c r="E14" s="1289"/>
    </row>
    <row r="15" spans="1:5" s="1290" customFormat="1" ht="39" customHeight="1">
      <c r="A15" s="1285" t="s">
        <v>813</v>
      </c>
      <c r="B15" s="1286">
        <v>577548000</v>
      </c>
      <c r="C15" s="1287">
        <v>465150644.77999997</v>
      </c>
      <c r="D15" s="1288">
        <f t="shared" si="0"/>
        <v>0.80538872055655975</v>
      </c>
      <c r="E15" s="1289"/>
    </row>
    <row r="16" spans="1:5" s="1290" customFormat="1" ht="39" customHeight="1">
      <c r="A16" s="1285" t="s">
        <v>814</v>
      </c>
      <c r="B16" s="1286">
        <v>1567451000</v>
      </c>
      <c r="C16" s="1287">
        <v>1133960615.3699999</v>
      </c>
      <c r="D16" s="1288">
        <f t="shared" si="0"/>
        <v>0.72344246510417221</v>
      </c>
      <c r="E16" s="1289"/>
    </row>
    <row r="17" spans="1:5" s="1290" customFormat="1" ht="39" customHeight="1">
      <c r="A17" s="1285" t="s">
        <v>815</v>
      </c>
      <c r="B17" s="1291">
        <v>1739486000</v>
      </c>
      <c r="C17" s="1287">
        <v>1772289552.29</v>
      </c>
      <c r="D17" s="1288">
        <f t="shared" si="0"/>
        <v>1.0188581870104156</v>
      </c>
      <c r="E17" s="1289"/>
    </row>
    <row r="18" spans="1:5" s="1290" customFormat="1" ht="39" customHeight="1">
      <c r="A18" s="1285" t="s">
        <v>816</v>
      </c>
      <c r="B18" s="1286">
        <v>1238138000</v>
      </c>
      <c r="C18" s="1287">
        <v>1062963385.63</v>
      </c>
      <c r="D18" s="1288">
        <f t="shared" si="0"/>
        <v>0.85851769805142886</v>
      </c>
      <c r="E18" s="1289"/>
    </row>
    <row r="19" spans="1:5" s="1290" customFormat="1" ht="39" customHeight="1">
      <c r="A19" s="1285" t="s">
        <v>817</v>
      </c>
      <c r="B19" s="1291">
        <v>628609000</v>
      </c>
      <c r="C19" s="1287">
        <v>473498283.41000003</v>
      </c>
      <c r="D19" s="1288">
        <f t="shared" si="0"/>
        <v>0.75324769993748109</v>
      </c>
      <c r="E19" s="1289"/>
    </row>
    <row r="20" spans="1:5" s="1290" customFormat="1" ht="39" customHeight="1">
      <c r="A20" s="1285" t="s">
        <v>818</v>
      </c>
      <c r="B20" s="1291">
        <v>1412653000</v>
      </c>
      <c r="C20" s="1287">
        <v>1172172429.5</v>
      </c>
      <c r="D20" s="1288">
        <f t="shared" si="0"/>
        <v>0.8297667081017065</v>
      </c>
      <c r="E20" s="1289"/>
    </row>
    <row r="21" spans="1:5" s="1290" customFormat="1" ht="39" customHeight="1">
      <c r="A21" s="1285" t="s">
        <v>819</v>
      </c>
      <c r="B21" s="1286">
        <v>816159000</v>
      </c>
      <c r="C21" s="1287">
        <v>790963387.35000002</v>
      </c>
      <c r="D21" s="1288">
        <f t="shared" si="0"/>
        <v>0.96912903901078107</v>
      </c>
      <c r="E21" s="1289"/>
    </row>
    <row r="22" spans="1:5" s="1290" customFormat="1" ht="39" customHeight="1">
      <c r="A22" s="1285" t="s">
        <v>820</v>
      </c>
      <c r="B22" s="1286">
        <v>1501723000</v>
      </c>
      <c r="C22" s="1287">
        <v>940227189.62</v>
      </c>
      <c r="D22" s="1288">
        <f t="shared" si="0"/>
        <v>0.62609894742239414</v>
      </c>
      <c r="E22" s="1289"/>
    </row>
    <row r="23" spans="1:5" s="1290" customFormat="1" ht="39" customHeight="1">
      <c r="A23" s="1285" t="s">
        <v>821</v>
      </c>
      <c r="B23" s="1286">
        <v>2142259000</v>
      </c>
      <c r="C23" s="1287">
        <v>2035521772.9200001</v>
      </c>
      <c r="D23" s="1288">
        <f t="shared" si="0"/>
        <v>0.95017538631883447</v>
      </c>
      <c r="E23" s="1289"/>
    </row>
    <row r="24" spans="1:5" s="1290" customFormat="1" ht="39" customHeight="1">
      <c r="A24" s="1285" t="s">
        <v>822</v>
      </c>
      <c r="B24" s="1286">
        <v>971684000</v>
      </c>
      <c r="C24" s="1287">
        <v>836790492.03999996</v>
      </c>
      <c r="D24" s="1288">
        <f t="shared" si="0"/>
        <v>0.86117553859073526</v>
      </c>
      <c r="E24" s="1289"/>
    </row>
    <row r="25" spans="1:5" s="1290" customFormat="1" ht="39" customHeight="1">
      <c r="A25" s="1285" t="s">
        <v>823</v>
      </c>
      <c r="B25" s="1291">
        <v>1305990000</v>
      </c>
      <c r="C25" s="1287">
        <v>1089548348.01</v>
      </c>
      <c r="D25" s="1288">
        <f t="shared" si="0"/>
        <v>0.83427005414283417</v>
      </c>
      <c r="E25" s="1289"/>
    </row>
    <row r="26" spans="1:5" s="1290" customFormat="1" ht="39" customHeight="1">
      <c r="A26" s="1285" t="s">
        <v>824</v>
      </c>
      <c r="B26" s="1291">
        <v>1472837000</v>
      </c>
      <c r="C26" s="1287">
        <v>1484259942.5799999</v>
      </c>
      <c r="D26" s="1288">
        <f t="shared" si="0"/>
        <v>1.0077557411852092</v>
      </c>
      <c r="E26" s="1289"/>
    </row>
    <row r="27" spans="1:5" s="1290" customFormat="1" ht="39" customHeight="1" thickBot="1">
      <c r="A27" s="1285" t="s">
        <v>825</v>
      </c>
      <c r="B27" s="1286">
        <v>800927000</v>
      </c>
      <c r="C27" s="1287">
        <v>892618128.02999997</v>
      </c>
      <c r="D27" s="1288">
        <f t="shared" si="0"/>
        <v>1.1144812548834038</v>
      </c>
      <c r="E27" s="1289"/>
    </row>
    <row r="28" spans="1:5" s="1290" customFormat="1" ht="39" customHeight="1" thickTop="1" thickBot="1">
      <c r="A28" s="1292" t="s">
        <v>826</v>
      </c>
      <c r="B28" s="1293">
        <f>SUM(B12:B27)</f>
        <v>20482819000</v>
      </c>
      <c r="C28" s="1294">
        <f>SUM(C12:C27)</f>
        <v>17602351430.459999</v>
      </c>
      <c r="D28" s="1295">
        <f t="shared" si="0"/>
        <v>0.85937152647103898</v>
      </c>
      <c r="E28" s="1289"/>
    </row>
    <row r="29" spans="1:5" s="1290" customFormat="1" ht="39" customHeight="1" thickTop="1">
      <c r="A29" s="1296" t="s">
        <v>827</v>
      </c>
      <c r="B29" s="1297">
        <v>415901000</v>
      </c>
      <c r="C29" s="1298">
        <v>304113075.67000002</v>
      </c>
      <c r="D29" s="1288">
        <f t="shared" si="0"/>
        <v>0.73121506240667855</v>
      </c>
      <c r="E29" s="1289"/>
    </row>
    <row r="30" spans="1:5" s="1290" customFormat="1" ht="39" customHeight="1">
      <c r="A30" s="1299" t="s">
        <v>828</v>
      </c>
      <c r="B30" s="1297">
        <v>268254000</v>
      </c>
      <c r="C30" s="1298">
        <v>310193345.63999999</v>
      </c>
      <c r="D30" s="1288">
        <f t="shared" si="0"/>
        <v>1.1563419208660448</v>
      </c>
      <c r="E30" s="1289"/>
    </row>
    <row r="31" spans="1:5" s="1290" customFormat="1" ht="39" customHeight="1" thickBot="1">
      <c r="A31" s="1300" t="s">
        <v>829</v>
      </c>
      <c r="B31" s="1301">
        <v>1156760000</v>
      </c>
      <c r="C31" s="1302">
        <v>2472805460.1999998</v>
      </c>
      <c r="D31" s="1303">
        <f t="shared" si="0"/>
        <v>2.1376996612953421</v>
      </c>
      <c r="E31" s="1289"/>
    </row>
    <row r="32" spans="1:5" s="1290" customFormat="1" ht="39" customHeight="1" thickTop="1" thickBot="1">
      <c r="A32" s="1292" t="s">
        <v>830</v>
      </c>
      <c r="B32" s="1293">
        <f>B7+B8+B9+B10+B11+B28+B30+B31+B29</f>
        <v>50582695000</v>
      </c>
      <c r="C32" s="1294">
        <f>C28+C7+C8+C9+C10+C11+C31+C29+C30</f>
        <v>41809623855.529991</v>
      </c>
      <c r="D32" s="1304">
        <f t="shared" si="0"/>
        <v>0.82655983149039391</v>
      </c>
      <c r="E32" s="1289"/>
    </row>
    <row r="33" spans="1:5" s="1290" customFormat="1" ht="39" customHeight="1" thickTop="1">
      <c r="A33" s="1305" t="s">
        <v>831</v>
      </c>
      <c r="B33" s="1306" t="s">
        <v>47</v>
      </c>
      <c r="C33" s="1298">
        <v>360499.1</v>
      </c>
      <c r="D33" s="1306" t="s">
        <v>47</v>
      </c>
      <c r="E33" s="1289"/>
    </row>
    <row r="34" spans="1:5" s="1290" customFormat="1" ht="39" customHeight="1" thickBot="1">
      <c r="A34" s="1307" t="s">
        <v>832</v>
      </c>
      <c r="B34" s="1308" t="s">
        <v>47</v>
      </c>
      <c r="C34" s="1302">
        <v>39885</v>
      </c>
      <c r="D34" s="1308" t="s">
        <v>47</v>
      </c>
      <c r="E34" s="1289"/>
    </row>
    <row r="35" spans="1:5" s="1290" customFormat="1" ht="39" customHeight="1" thickTop="1" thickBot="1">
      <c r="A35" s="1309" t="s">
        <v>833</v>
      </c>
      <c r="B35" s="1310" t="s">
        <v>47</v>
      </c>
      <c r="C35" s="1311">
        <f>C33+C34</f>
        <v>400384.1</v>
      </c>
      <c r="D35" s="1310" t="s">
        <v>47</v>
      </c>
      <c r="E35" s="1289"/>
    </row>
    <row r="36" spans="1:5" s="1290" customFormat="1" ht="39" customHeight="1" thickTop="1">
      <c r="A36" s="1296" t="s">
        <v>834</v>
      </c>
      <c r="B36" s="1312">
        <v>140574000</v>
      </c>
      <c r="C36" s="1298">
        <v>38840901.619999997</v>
      </c>
      <c r="D36" s="1313">
        <f>C36/B36</f>
        <v>0.27630217266350815</v>
      </c>
      <c r="E36" s="1289"/>
    </row>
    <row r="37" spans="1:5" s="1290" customFormat="1" ht="39" customHeight="1">
      <c r="A37" s="1299" t="s">
        <v>835</v>
      </c>
      <c r="B37" s="1291">
        <v>233023000</v>
      </c>
      <c r="C37" s="1287">
        <v>42729378.5</v>
      </c>
      <c r="D37" s="1314">
        <f>C37/B37</f>
        <v>0.18336978967741382</v>
      </c>
      <c r="E37" s="1289"/>
    </row>
    <row r="38" spans="1:5" s="1290" customFormat="1" ht="39" customHeight="1" thickBot="1">
      <c r="A38" s="1315" t="s">
        <v>836</v>
      </c>
      <c r="B38" s="1316">
        <v>20492360000</v>
      </c>
      <c r="C38" s="1302">
        <v>15378377709.139999</v>
      </c>
      <c r="D38" s="1303">
        <f>C38/B38</f>
        <v>0.75044444413137379</v>
      </c>
      <c r="E38" s="1289"/>
    </row>
    <row r="39" spans="1:5" s="1321" customFormat="1" ht="39" customHeight="1" thickTop="1" thickBot="1">
      <c r="A39" s="1317" t="s">
        <v>837</v>
      </c>
      <c r="B39" s="1318">
        <f>B32+B36+B37+B38</f>
        <v>71448652000</v>
      </c>
      <c r="C39" s="1318">
        <f>C32+C36+C37+C38+C35</f>
        <v>57269972228.889992</v>
      </c>
      <c r="D39" s="1319">
        <f>C39/B39</f>
        <v>0.80155427185512185</v>
      </c>
      <c r="E39" s="1320"/>
    </row>
    <row r="40" spans="1:5" ht="15.75" thickTop="1">
      <c r="C40" s="1322"/>
      <c r="E40" s="1323"/>
    </row>
    <row r="41" spans="1:5" ht="15" customHeight="1">
      <c r="A41" s="1324"/>
      <c r="E41" s="1323"/>
    </row>
    <row r="42" spans="1:5" ht="24.75" customHeight="1">
      <c r="A42" s="1323"/>
      <c r="B42" s="1323"/>
    </row>
    <row r="43" spans="1:5">
      <c r="A43" s="1323"/>
      <c r="B43" s="1323"/>
    </row>
    <row r="44" spans="1:5">
      <c r="A44" s="1326"/>
      <c r="B44" s="1323"/>
    </row>
    <row r="45" spans="1:5">
      <c r="A45" s="1323"/>
      <c r="B45" s="1323"/>
    </row>
    <row r="46" spans="1:5">
      <c r="A46" s="1323"/>
      <c r="B46" s="1323"/>
    </row>
    <row r="47" spans="1:5">
      <c r="A47" s="1323"/>
      <c r="B47" s="1323"/>
    </row>
    <row r="50" spans="3:3">
      <c r="C50" s="1273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7" fitToHeight="2" orientation="landscape" useFirstPageNumber="1" r:id="rId1"/>
  <headerFooter alignWithMargins="0">
    <oddHeader>&amp;C&amp;14-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zoomScale="60" zoomScaleNormal="60" zoomScaleSheetLayoutView="40" zoomScalePageLayoutView="40" workbookViewId="0">
      <pane xSplit="3" ySplit="6" topLeftCell="D7" activePane="bottomRight" state="frozen"/>
      <selection activeCell="K33" sqref="K33"/>
      <selection pane="topRight" activeCell="K33" sqref="K33"/>
      <selection pane="bottomLeft" activeCell="K33" sqref="K33"/>
      <selection pane="bottomRight" activeCell="N160" sqref="N160"/>
    </sheetView>
  </sheetViews>
  <sheetFormatPr defaultColWidth="9.28515625" defaultRowHeight="37.5" customHeight="1"/>
  <cols>
    <col min="1" max="1" width="11.28515625" style="1545" customWidth="1"/>
    <col min="2" max="2" width="9.5703125" style="1545" customWidth="1"/>
    <col min="3" max="3" width="48.28515625" style="1546" customWidth="1"/>
    <col min="4" max="4" width="81.7109375" style="1547" customWidth="1"/>
    <col min="5" max="5" width="22.7109375" style="1548" customWidth="1"/>
    <col min="6" max="6" width="23.5703125" style="1541" customWidth="1"/>
    <col min="7" max="7" width="27.28515625" style="1539" customWidth="1"/>
    <col min="8" max="8" width="23.28515625" style="1540" customWidth="1"/>
    <col min="9" max="9" width="22" style="1540" customWidth="1"/>
    <col min="10" max="10" width="23.28515625" style="1539" customWidth="1"/>
    <col min="11" max="11" width="15.7109375" style="1336" customWidth="1"/>
    <col min="12" max="12" width="15.85546875" style="1336" bestFit="1" customWidth="1"/>
    <col min="13" max="247" width="9.28515625" style="1336"/>
    <col min="248" max="248" width="11.28515625" style="1336" customWidth="1"/>
    <col min="249" max="249" width="9.5703125" style="1336" customWidth="1"/>
    <col min="250" max="250" width="48.28515625" style="1336" customWidth="1"/>
    <col min="251" max="251" width="81.7109375" style="1336" customWidth="1"/>
    <col min="252" max="252" width="22.7109375" style="1336" customWidth="1"/>
    <col min="253" max="253" width="23.5703125" style="1336" customWidth="1"/>
    <col min="254" max="254" width="27.28515625" style="1336" customWidth="1"/>
    <col min="255" max="255" width="23.28515625" style="1336" customWidth="1"/>
    <col min="256" max="256" width="22" style="1336" customWidth="1"/>
    <col min="257" max="257" width="23.28515625" style="1336" customWidth="1"/>
    <col min="258" max="258" width="15.7109375" style="1336" customWidth="1"/>
    <col min="259" max="259" width="15.85546875" style="1336" bestFit="1" customWidth="1"/>
    <col min="260" max="260" width="9.28515625" style="1336" customWidth="1"/>
    <col min="261" max="261" width="25.7109375" style="1336" customWidth="1"/>
    <col min="262" max="262" width="24.7109375" style="1336" customWidth="1"/>
    <col min="263" max="263" width="28.85546875" style="1336" customWidth="1"/>
    <col min="264" max="503" width="9.28515625" style="1336"/>
    <col min="504" max="504" width="11.28515625" style="1336" customWidth="1"/>
    <col min="505" max="505" width="9.5703125" style="1336" customWidth="1"/>
    <col min="506" max="506" width="48.28515625" style="1336" customWidth="1"/>
    <col min="507" max="507" width="81.7109375" style="1336" customWidth="1"/>
    <col min="508" max="508" width="22.7109375" style="1336" customWidth="1"/>
    <col min="509" max="509" width="23.5703125" style="1336" customWidth="1"/>
    <col min="510" max="510" width="27.28515625" style="1336" customWidth="1"/>
    <col min="511" max="511" width="23.28515625" style="1336" customWidth="1"/>
    <col min="512" max="512" width="22" style="1336" customWidth="1"/>
    <col min="513" max="513" width="23.28515625" style="1336" customWidth="1"/>
    <col min="514" max="514" width="15.7109375" style="1336" customWidth="1"/>
    <col min="515" max="515" width="15.85546875" style="1336" bestFit="1" customWidth="1"/>
    <col min="516" max="516" width="9.28515625" style="1336" customWidth="1"/>
    <col min="517" max="517" width="25.7109375" style="1336" customWidth="1"/>
    <col min="518" max="518" width="24.7109375" style="1336" customWidth="1"/>
    <col min="519" max="519" width="28.85546875" style="1336" customWidth="1"/>
    <col min="520" max="759" width="9.28515625" style="1336"/>
    <col min="760" max="760" width="11.28515625" style="1336" customWidth="1"/>
    <col min="761" max="761" width="9.5703125" style="1336" customWidth="1"/>
    <col min="762" max="762" width="48.28515625" style="1336" customWidth="1"/>
    <col min="763" max="763" width="81.7109375" style="1336" customWidth="1"/>
    <col min="764" max="764" width="22.7109375" style="1336" customWidth="1"/>
    <col min="765" max="765" width="23.5703125" style="1336" customWidth="1"/>
    <col min="766" max="766" width="27.28515625" style="1336" customWidth="1"/>
    <col min="767" max="767" width="23.28515625" style="1336" customWidth="1"/>
    <col min="768" max="768" width="22" style="1336" customWidth="1"/>
    <col min="769" max="769" width="23.28515625" style="1336" customWidth="1"/>
    <col min="770" max="770" width="15.7109375" style="1336" customWidth="1"/>
    <col min="771" max="771" width="15.85546875" style="1336" bestFit="1" customWidth="1"/>
    <col min="772" max="772" width="9.28515625" style="1336" customWidth="1"/>
    <col min="773" max="773" width="25.7109375" style="1336" customWidth="1"/>
    <col min="774" max="774" width="24.7109375" style="1336" customWidth="1"/>
    <col min="775" max="775" width="28.85546875" style="1336" customWidth="1"/>
    <col min="776" max="1015" width="9.28515625" style="1336"/>
    <col min="1016" max="1016" width="11.28515625" style="1336" customWidth="1"/>
    <col min="1017" max="1017" width="9.5703125" style="1336" customWidth="1"/>
    <col min="1018" max="1018" width="48.28515625" style="1336" customWidth="1"/>
    <col min="1019" max="1019" width="81.7109375" style="1336" customWidth="1"/>
    <col min="1020" max="1020" width="22.7109375" style="1336" customWidth="1"/>
    <col min="1021" max="1021" width="23.5703125" style="1336" customWidth="1"/>
    <col min="1022" max="1022" width="27.28515625" style="1336" customWidth="1"/>
    <col min="1023" max="1023" width="23.28515625" style="1336" customWidth="1"/>
    <col min="1024" max="1024" width="22" style="1336" customWidth="1"/>
    <col min="1025" max="1025" width="23.28515625" style="1336" customWidth="1"/>
    <col min="1026" max="1026" width="15.7109375" style="1336" customWidth="1"/>
    <col min="1027" max="1027" width="15.85546875" style="1336" bestFit="1" customWidth="1"/>
    <col min="1028" max="1028" width="9.28515625" style="1336" customWidth="1"/>
    <col min="1029" max="1029" width="25.7109375" style="1336" customWidth="1"/>
    <col min="1030" max="1030" width="24.7109375" style="1336" customWidth="1"/>
    <col min="1031" max="1031" width="28.85546875" style="1336" customWidth="1"/>
    <col min="1032" max="1271" width="9.28515625" style="1336"/>
    <col min="1272" max="1272" width="11.28515625" style="1336" customWidth="1"/>
    <col min="1273" max="1273" width="9.5703125" style="1336" customWidth="1"/>
    <col min="1274" max="1274" width="48.28515625" style="1336" customWidth="1"/>
    <col min="1275" max="1275" width="81.7109375" style="1336" customWidth="1"/>
    <col min="1276" max="1276" width="22.7109375" style="1336" customWidth="1"/>
    <col min="1277" max="1277" width="23.5703125" style="1336" customWidth="1"/>
    <col min="1278" max="1278" width="27.28515625" style="1336" customWidth="1"/>
    <col min="1279" max="1279" width="23.28515625" style="1336" customWidth="1"/>
    <col min="1280" max="1280" width="22" style="1336" customWidth="1"/>
    <col min="1281" max="1281" width="23.28515625" style="1336" customWidth="1"/>
    <col min="1282" max="1282" width="15.7109375" style="1336" customWidth="1"/>
    <col min="1283" max="1283" width="15.85546875" style="1336" bestFit="1" customWidth="1"/>
    <col min="1284" max="1284" width="9.28515625" style="1336" customWidth="1"/>
    <col min="1285" max="1285" width="25.7109375" style="1336" customWidth="1"/>
    <col min="1286" max="1286" width="24.7109375" style="1336" customWidth="1"/>
    <col min="1287" max="1287" width="28.85546875" style="1336" customWidth="1"/>
    <col min="1288" max="1527" width="9.28515625" style="1336"/>
    <col min="1528" max="1528" width="11.28515625" style="1336" customWidth="1"/>
    <col min="1529" max="1529" width="9.5703125" style="1336" customWidth="1"/>
    <col min="1530" max="1530" width="48.28515625" style="1336" customWidth="1"/>
    <col min="1531" max="1531" width="81.7109375" style="1336" customWidth="1"/>
    <col min="1532" max="1532" width="22.7109375" style="1336" customWidth="1"/>
    <col min="1533" max="1533" width="23.5703125" style="1336" customWidth="1"/>
    <col min="1534" max="1534" width="27.28515625" style="1336" customWidth="1"/>
    <col min="1535" max="1535" width="23.28515625" style="1336" customWidth="1"/>
    <col min="1536" max="1536" width="22" style="1336" customWidth="1"/>
    <col min="1537" max="1537" width="23.28515625" style="1336" customWidth="1"/>
    <col min="1538" max="1538" width="15.7109375" style="1336" customWidth="1"/>
    <col min="1539" max="1539" width="15.85546875" style="1336" bestFit="1" customWidth="1"/>
    <col min="1540" max="1540" width="9.28515625" style="1336" customWidth="1"/>
    <col min="1541" max="1541" width="25.7109375" style="1336" customWidth="1"/>
    <col min="1542" max="1542" width="24.7109375" style="1336" customWidth="1"/>
    <col min="1543" max="1543" width="28.85546875" style="1336" customWidth="1"/>
    <col min="1544" max="1783" width="9.28515625" style="1336"/>
    <col min="1784" max="1784" width="11.28515625" style="1336" customWidth="1"/>
    <col min="1785" max="1785" width="9.5703125" style="1336" customWidth="1"/>
    <col min="1786" max="1786" width="48.28515625" style="1336" customWidth="1"/>
    <col min="1787" max="1787" width="81.7109375" style="1336" customWidth="1"/>
    <col min="1788" max="1788" width="22.7109375" style="1336" customWidth="1"/>
    <col min="1789" max="1789" width="23.5703125" style="1336" customWidth="1"/>
    <col min="1790" max="1790" width="27.28515625" style="1336" customWidth="1"/>
    <col min="1791" max="1791" width="23.28515625" style="1336" customWidth="1"/>
    <col min="1792" max="1792" width="22" style="1336" customWidth="1"/>
    <col min="1793" max="1793" width="23.28515625" style="1336" customWidth="1"/>
    <col min="1794" max="1794" width="15.7109375" style="1336" customWidth="1"/>
    <col min="1795" max="1795" width="15.85546875" style="1336" bestFit="1" customWidth="1"/>
    <col min="1796" max="1796" width="9.28515625" style="1336" customWidth="1"/>
    <col min="1797" max="1797" width="25.7109375" style="1336" customWidth="1"/>
    <col min="1798" max="1798" width="24.7109375" style="1336" customWidth="1"/>
    <col min="1799" max="1799" width="28.85546875" style="1336" customWidth="1"/>
    <col min="1800" max="2039" width="9.28515625" style="1336"/>
    <col min="2040" max="2040" width="11.28515625" style="1336" customWidth="1"/>
    <col min="2041" max="2041" width="9.5703125" style="1336" customWidth="1"/>
    <col min="2042" max="2042" width="48.28515625" style="1336" customWidth="1"/>
    <col min="2043" max="2043" width="81.7109375" style="1336" customWidth="1"/>
    <col min="2044" max="2044" width="22.7109375" style="1336" customWidth="1"/>
    <col min="2045" max="2045" width="23.5703125" style="1336" customWidth="1"/>
    <col min="2046" max="2046" width="27.28515625" style="1336" customWidth="1"/>
    <col min="2047" max="2047" width="23.28515625" style="1336" customWidth="1"/>
    <col min="2048" max="2048" width="22" style="1336" customWidth="1"/>
    <col min="2049" max="2049" width="23.28515625" style="1336" customWidth="1"/>
    <col min="2050" max="2050" width="15.7109375" style="1336" customWidth="1"/>
    <col min="2051" max="2051" width="15.85546875" style="1336" bestFit="1" customWidth="1"/>
    <col min="2052" max="2052" width="9.28515625" style="1336" customWidth="1"/>
    <col min="2053" max="2053" width="25.7109375" style="1336" customWidth="1"/>
    <col min="2054" max="2054" width="24.7109375" style="1336" customWidth="1"/>
    <col min="2055" max="2055" width="28.85546875" style="1336" customWidth="1"/>
    <col min="2056" max="2295" width="9.28515625" style="1336"/>
    <col min="2296" max="2296" width="11.28515625" style="1336" customWidth="1"/>
    <col min="2297" max="2297" width="9.5703125" style="1336" customWidth="1"/>
    <col min="2298" max="2298" width="48.28515625" style="1336" customWidth="1"/>
    <col min="2299" max="2299" width="81.7109375" style="1336" customWidth="1"/>
    <col min="2300" max="2300" width="22.7109375" style="1336" customWidth="1"/>
    <col min="2301" max="2301" width="23.5703125" style="1336" customWidth="1"/>
    <col min="2302" max="2302" width="27.28515625" style="1336" customWidth="1"/>
    <col min="2303" max="2303" width="23.28515625" style="1336" customWidth="1"/>
    <col min="2304" max="2304" width="22" style="1336" customWidth="1"/>
    <col min="2305" max="2305" width="23.28515625" style="1336" customWidth="1"/>
    <col min="2306" max="2306" width="15.7109375" style="1336" customWidth="1"/>
    <col min="2307" max="2307" width="15.85546875" style="1336" bestFit="1" customWidth="1"/>
    <col min="2308" max="2308" width="9.28515625" style="1336" customWidth="1"/>
    <col min="2309" max="2309" width="25.7109375" style="1336" customWidth="1"/>
    <col min="2310" max="2310" width="24.7109375" style="1336" customWidth="1"/>
    <col min="2311" max="2311" width="28.85546875" style="1336" customWidth="1"/>
    <col min="2312" max="2551" width="9.28515625" style="1336"/>
    <col min="2552" max="2552" width="11.28515625" style="1336" customWidth="1"/>
    <col min="2553" max="2553" width="9.5703125" style="1336" customWidth="1"/>
    <col min="2554" max="2554" width="48.28515625" style="1336" customWidth="1"/>
    <col min="2555" max="2555" width="81.7109375" style="1336" customWidth="1"/>
    <col min="2556" max="2556" width="22.7109375" style="1336" customWidth="1"/>
    <col min="2557" max="2557" width="23.5703125" style="1336" customWidth="1"/>
    <col min="2558" max="2558" width="27.28515625" style="1336" customWidth="1"/>
    <col min="2559" max="2559" width="23.28515625" style="1336" customWidth="1"/>
    <col min="2560" max="2560" width="22" style="1336" customWidth="1"/>
    <col min="2561" max="2561" width="23.28515625" style="1336" customWidth="1"/>
    <col min="2562" max="2562" width="15.7109375" style="1336" customWidth="1"/>
    <col min="2563" max="2563" width="15.85546875" style="1336" bestFit="1" customWidth="1"/>
    <col min="2564" max="2564" width="9.28515625" style="1336" customWidth="1"/>
    <col min="2565" max="2565" width="25.7109375" style="1336" customWidth="1"/>
    <col min="2566" max="2566" width="24.7109375" style="1336" customWidth="1"/>
    <col min="2567" max="2567" width="28.85546875" style="1336" customWidth="1"/>
    <col min="2568" max="2807" width="9.28515625" style="1336"/>
    <col min="2808" max="2808" width="11.28515625" style="1336" customWidth="1"/>
    <col min="2809" max="2809" width="9.5703125" style="1336" customWidth="1"/>
    <col min="2810" max="2810" width="48.28515625" style="1336" customWidth="1"/>
    <col min="2811" max="2811" width="81.7109375" style="1336" customWidth="1"/>
    <col min="2812" max="2812" width="22.7109375" style="1336" customWidth="1"/>
    <col min="2813" max="2813" width="23.5703125" style="1336" customWidth="1"/>
    <col min="2814" max="2814" width="27.28515625" style="1336" customWidth="1"/>
    <col min="2815" max="2815" width="23.28515625" style="1336" customWidth="1"/>
    <col min="2816" max="2816" width="22" style="1336" customWidth="1"/>
    <col min="2817" max="2817" width="23.28515625" style="1336" customWidth="1"/>
    <col min="2818" max="2818" width="15.7109375" style="1336" customWidth="1"/>
    <col min="2819" max="2819" width="15.85546875" style="1336" bestFit="1" customWidth="1"/>
    <col min="2820" max="2820" width="9.28515625" style="1336" customWidth="1"/>
    <col min="2821" max="2821" width="25.7109375" style="1336" customWidth="1"/>
    <col min="2822" max="2822" width="24.7109375" style="1336" customWidth="1"/>
    <col min="2823" max="2823" width="28.85546875" style="1336" customWidth="1"/>
    <col min="2824" max="3063" width="9.28515625" style="1336"/>
    <col min="3064" max="3064" width="11.28515625" style="1336" customWidth="1"/>
    <col min="3065" max="3065" width="9.5703125" style="1336" customWidth="1"/>
    <col min="3066" max="3066" width="48.28515625" style="1336" customWidth="1"/>
    <col min="3067" max="3067" width="81.7109375" style="1336" customWidth="1"/>
    <col min="3068" max="3068" width="22.7109375" style="1336" customWidth="1"/>
    <col min="3069" max="3069" width="23.5703125" style="1336" customWidth="1"/>
    <col min="3070" max="3070" width="27.28515625" style="1336" customWidth="1"/>
    <col min="3071" max="3071" width="23.28515625" style="1336" customWidth="1"/>
    <col min="3072" max="3072" width="22" style="1336" customWidth="1"/>
    <col min="3073" max="3073" width="23.28515625" style="1336" customWidth="1"/>
    <col min="3074" max="3074" width="15.7109375" style="1336" customWidth="1"/>
    <col min="3075" max="3075" width="15.85546875" style="1336" bestFit="1" customWidth="1"/>
    <col min="3076" max="3076" width="9.28515625" style="1336" customWidth="1"/>
    <col min="3077" max="3077" width="25.7109375" style="1336" customWidth="1"/>
    <col min="3078" max="3078" width="24.7109375" style="1336" customWidth="1"/>
    <col min="3079" max="3079" width="28.85546875" style="1336" customWidth="1"/>
    <col min="3080" max="3319" width="9.28515625" style="1336"/>
    <col min="3320" max="3320" width="11.28515625" style="1336" customWidth="1"/>
    <col min="3321" max="3321" width="9.5703125" style="1336" customWidth="1"/>
    <col min="3322" max="3322" width="48.28515625" style="1336" customWidth="1"/>
    <col min="3323" max="3323" width="81.7109375" style="1336" customWidth="1"/>
    <col min="3324" max="3324" width="22.7109375" style="1336" customWidth="1"/>
    <col min="3325" max="3325" width="23.5703125" style="1336" customWidth="1"/>
    <col min="3326" max="3326" width="27.28515625" style="1336" customWidth="1"/>
    <col min="3327" max="3327" width="23.28515625" style="1336" customWidth="1"/>
    <col min="3328" max="3328" width="22" style="1336" customWidth="1"/>
    <col min="3329" max="3329" width="23.28515625" style="1336" customWidth="1"/>
    <col min="3330" max="3330" width="15.7109375" style="1336" customWidth="1"/>
    <col min="3331" max="3331" width="15.85546875" style="1336" bestFit="1" customWidth="1"/>
    <col min="3332" max="3332" width="9.28515625" style="1336" customWidth="1"/>
    <col min="3333" max="3333" width="25.7109375" style="1336" customWidth="1"/>
    <col min="3334" max="3334" width="24.7109375" style="1336" customWidth="1"/>
    <col min="3335" max="3335" width="28.85546875" style="1336" customWidth="1"/>
    <col min="3336" max="3575" width="9.28515625" style="1336"/>
    <col min="3576" max="3576" width="11.28515625" style="1336" customWidth="1"/>
    <col min="3577" max="3577" width="9.5703125" style="1336" customWidth="1"/>
    <col min="3578" max="3578" width="48.28515625" style="1336" customWidth="1"/>
    <col min="3579" max="3579" width="81.7109375" style="1336" customWidth="1"/>
    <col min="3580" max="3580" width="22.7109375" style="1336" customWidth="1"/>
    <col min="3581" max="3581" width="23.5703125" style="1336" customWidth="1"/>
    <col min="3582" max="3582" width="27.28515625" style="1336" customWidth="1"/>
    <col min="3583" max="3583" width="23.28515625" style="1336" customWidth="1"/>
    <col min="3584" max="3584" width="22" style="1336" customWidth="1"/>
    <col min="3585" max="3585" width="23.28515625" style="1336" customWidth="1"/>
    <col min="3586" max="3586" width="15.7109375" style="1336" customWidth="1"/>
    <col min="3587" max="3587" width="15.85546875" style="1336" bestFit="1" customWidth="1"/>
    <col min="3588" max="3588" width="9.28515625" style="1336" customWidth="1"/>
    <col min="3589" max="3589" width="25.7109375" style="1336" customWidth="1"/>
    <col min="3590" max="3590" width="24.7109375" style="1336" customWidth="1"/>
    <col min="3591" max="3591" width="28.85546875" style="1336" customWidth="1"/>
    <col min="3592" max="3831" width="9.28515625" style="1336"/>
    <col min="3832" max="3832" width="11.28515625" style="1336" customWidth="1"/>
    <col min="3833" max="3833" width="9.5703125" style="1336" customWidth="1"/>
    <col min="3834" max="3834" width="48.28515625" style="1336" customWidth="1"/>
    <col min="3835" max="3835" width="81.7109375" style="1336" customWidth="1"/>
    <col min="3836" max="3836" width="22.7109375" style="1336" customWidth="1"/>
    <col min="3837" max="3837" width="23.5703125" style="1336" customWidth="1"/>
    <col min="3838" max="3838" width="27.28515625" style="1336" customWidth="1"/>
    <col min="3839" max="3839" width="23.28515625" style="1336" customWidth="1"/>
    <col min="3840" max="3840" width="22" style="1336" customWidth="1"/>
    <col min="3841" max="3841" width="23.28515625" style="1336" customWidth="1"/>
    <col min="3842" max="3842" width="15.7109375" style="1336" customWidth="1"/>
    <col min="3843" max="3843" width="15.85546875" style="1336" bestFit="1" customWidth="1"/>
    <col min="3844" max="3844" width="9.28515625" style="1336" customWidth="1"/>
    <col min="3845" max="3845" width="25.7109375" style="1336" customWidth="1"/>
    <col min="3846" max="3846" width="24.7109375" style="1336" customWidth="1"/>
    <col min="3847" max="3847" width="28.85546875" style="1336" customWidth="1"/>
    <col min="3848" max="4087" width="9.28515625" style="1336"/>
    <col min="4088" max="4088" width="11.28515625" style="1336" customWidth="1"/>
    <col min="4089" max="4089" width="9.5703125" style="1336" customWidth="1"/>
    <col min="4090" max="4090" width="48.28515625" style="1336" customWidth="1"/>
    <col min="4091" max="4091" width="81.7109375" style="1336" customWidth="1"/>
    <col min="4092" max="4092" width="22.7109375" style="1336" customWidth="1"/>
    <col min="4093" max="4093" width="23.5703125" style="1336" customWidth="1"/>
    <col min="4094" max="4094" width="27.28515625" style="1336" customWidth="1"/>
    <col min="4095" max="4095" width="23.28515625" style="1336" customWidth="1"/>
    <col min="4096" max="4096" width="22" style="1336" customWidth="1"/>
    <col min="4097" max="4097" width="23.28515625" style="1336" customWidth="1"/>
    <col min="4098" max="4098" width="15.7109375" style="1336" customWidth="1"/>
    <col min="4099" max="4099" width="15.85546875" style="1336" bestFit="1" customWidth="1"/>
    <col min="4100" max="4100" width="9.28515625" style="1336" customWidth="1"/>
    <col min="4101" max="4101" width="25.7109375" style="1336" customWidth="1"/>
    <col min="4102" max="4102" width="24.7109375" style="1336" customWidth="1"/>
    <col min="4103" max="4103" width="28.85546875" style="1336" customWidth="1"/>
    <col min="4104" max="4343" width="9.28515625" style="1336"/>
    <col min="4344" max="4344" width="11.28515625" style="1336" customWidth="1"/>
    <col min="4345" max="4345" width="9.5703125" style="1336" customWidth="1"/>
    <col min="4346" max="4346" width="48.28515625" style="1336" customWidth="1"/>
    <col min="4347" max="4347" width="81.7109375" style="1336" customWidth="1"/>
    <col min="4348" max="4348" width="22.7109375" style="1336" customWidth="1"/>
    <col min="4349" max="4349" width="23.5703125" style="1336" customWidth="1"/>
    <col min="4350" max="4350" width="27.28515625" style="1336" customWidth="1"/>
    <col min="4351" max="4351" width="23.28515625" style="1336" customWidth="1"/>
    <col min="4352" max="4352" width="22" style="1336" customWidth="1"/>
    <col min="4353" max="4353" width="23.28515625" style="1336" customWidth="1"/>
    <col min="4354" max="4354" width="15.7109375" style="1336" customWidth="1"/>
    <col min="4355" max="4355" width="15.85546875" style="1336" bestFit="1" customWidth="1"/>
    <col min="4356" max="4356" width="9.28515625" style="1336" customWidth="1"/>
    <col min="4357" max="4357" width="25.7109375" style="1336" customWidth="1"/>
    <col min="4358" max="4358" width="24.7109375" style="1336" customWidth="1"/>
    <col min="4359" max="4359" width="28.85546875" style="1336" customWidth="1"/>
    <col min="4360" max="4599" width="9.28515625" style="1336"/>
    <col min="4600" max="4600" width="11.28515625" style="1336" customWidth="1"/>
    <col min="4601" max="4601" width="9.5703125" style="1336" customWidth="1"/>
    <col min="4602" max="4602" width="48.28515625" style="1336" customWidth="1"/>
    <col min="4603" max="4603" width="81.7109375" style="1336" customWidth="1"/>
    <col min="4604" max="4604" width="22.7109375" style="1336" customWidth="1"/>
    <col min="4605" max="4605" width="23.5703125" style="1336" customWidth="1"/>
    <col min="4606" max="4606" width="27.28515625" style="1336" customWidth="1"/>
    <col min="4607" max="4607" width="23.28515625" style="1336" customWidth="1"/>
    <col min="4608" max="4608" width="22" style="1336" customWidth="1"/>
    <col min="4609" max="4609" width="23.28515625" style="1336" customWidth="1"/>
    <col min="4610" max="4610" width="15.7109375" style="1336" customWidth="1"/>
    <col min="4611" max="4611" width="15.85546875" style="1336" bestFit="1" customWidth="1"/>
    <col min="4612" max="4612" width="9.28515625" style="1336" customWidth="1"/>
    <col min="4613" max="4613" width="25.7109375" style="1336" customWidth="1"/>
    <col min="4614" max="4614" width="24.7109375" style="1336" customWidth="1"/>
    <col min="4615" max="4615" width="28.85546875" style="1336" customWidth="1"/>
    <col min="4616" max="4855" width="9.28515625" style="1336"/>
    <col min="4856" max="4856" width="11.28515625" style="1336" customWidth="1"/>
    <col min="4857" max="4857" width="9.5703125" style="1336" customWidth="1"/>
    <col min="4858" max="4858" width="48.28515625" style="1336" customWidth="1"/>
    <col min="4859" max="4859" width="81.7109375" style="1336" customWidth="1"/>
    <col min="4860" max="4860" width="22.7109375" style="1336" customWidth="1"/>
    <col min="4861" max="4861" width="23.5703125" style="1336" customWidth="1"/>
    <col min="4862" max="4862" width="27.28515625" style="1336" customWidth="1"/>
    <col min="4863" max="4863" width="23.28515625" style="1336" customWidth="1"/>
    <col min="4864" max="4864" width="22" style="1336" customWidth="1"/>
    <col min="4865" max="4865" width="23.28515625" style="1336" customWidth="1"/>
    <col min="4866" max="4866" width="15.7109375" style="1336" customWidth="1"/>
    <col min="4867" max="4867" width="15.85546875" style="1336" bestFit="1" customWidth="1"/>
    <col min="4868" max="4868" width="9.28515625" style="1336" customWidth="1"/>
    <col min="4869" max="4869" width="25.7109375" style="1336" customWidth="1"/>
    <col min="4870" max="4870" width="24.7109375" style="1336" customWidth="1"/>
    <col min="4871" max="4871" width="28.85546875" style="1336" customWidth="1"/>
    <col min="4872" max="5111" width="9.28515625" style="1336"/>
    <col min="5112" max="5112" width="11.28515625" style="1336" customWidth="1"/>
    <col min="5113" max="5113" width="9.5703125" style="1336" customWidth="1"/>
    <col min="5114" max="5114" width="48.28515625" style="1336" customWidth="1"/>
    <col min="5115" max="5115" width="81.7109375" style="1336" customWidth="1"/>
    <col min="5116" max="5116" width="22.7109375" style="1336" customWidth="1"/>
    <col min="5117" max="5117" width="23.5703125" style="1336" customWidth="1"/>
    <col min="5118" max="5118" width="27.28515625" style="1336" customWidth="1"/>
    <col min="5119" max="5119" width="23.28515625" style="1336" customWidth="1"/>
    <col min="5120" max="5120" width="22" style="1336" customWidth="1"/>
    <col min="5121" max="5121" width="23.28515625" style="1336" customWidth="1"/>
    <col min="5122" max="5122" width="15.7109375" style="1336" customWidth="1"/>
    <col min="5123" max="5123" width="15.85546875" style="1336" bestFit="1" customWidth="1"/>
    <col min="5124" max="5124" width="9.28515625" style="1336" customWidth="1"/>
    <col min="5125" max="5125" width="25.7109375" style="1336" customWidth="1"/>
    <col min="5126" max="5126" width="24.7109375" style="1336" customWidth="1"/>
    <col min="5127" max="5127" width="28.85546875" style="1336" customWidth="1"/>
    <col min="5128" max="5367" width="9.28515625" style="1336"/>
    <col min="5368" max="5368" width="11.28515625" style="1336" customWidth="1"/>
    <col min="5369" max="5369" width="9.5703125" style="1336" customWidth="1"/>
    <col min="5370" max="5370" width="48.28515625" style="1336" customWidth="1"/>
    <col min="5371" max="5371" width="81.7109375" style="1336" customWidth="1"/>
    <col min="5372" max="5372" width="22.7109375" style="1336" customWidth="1"/>
    <col min="5373" max="5373" width="23.5703125" style="1336" customWidth="1"/>
    <col min="5374" max="5374" width="27.28515625" style="1336" customWidth="1"/>
    <col min="5375" max="5375" width="23.28515625" style="1336" customWidth="1"/>
    <col min="5376" max="5376" width="22" style="1336" customWidth="1"/>
    <col min="5377" max="5377" width="23.28515625" style="1336" customWidth="1"/>
    <col min="5378" max="5378" width="15.7109375" style="1336" customWidth="1"/>
    <col min="5379" max="5379" width="15.85546875" style="1336" bestFit="1" customWidth="1"/>
    <col min="5380" max="5380" width="9.28515625" style="1336" customWidth="1"/>
    <col min="5381" max="5381" width="25.7109375" style="1336" customWidth="1"/>
    <col min="5382" max="5382" width="24.7109375" style="1336" customWidth="1"/>
    <col min="5383" max="5383" width="28.85546875" style="1336" customWidth="1"/>
    <col min="5384" max="5623" width="9.28515625" style="1336"/>
    <col min="5624" max="5624" width="11.28515625" style="1336" customWidth="1"/>
    <col min="5625" max="5625" width="9.5703125" style="1336" customWidth="1"/>
    <col min="5626" max="5626" width="48.28515625" style="1336" customWidth="1"/>
    <col min="5627" max="5627" width="81.7109375" style="1336" customWidth="1"/>
    <col min="5628" max="5628" width="22.7109375" style="1336" customWidth="1"/>
    <col min="5629" max="5629" width="23.5703125" style="1336" customWidth="1"/>
    <col min="5630" max="5630" width="27.28515625" style="1336" customWidth="1"/>
    <col min="5631" max="5631" width="23.28515625" style="1336" customWidth="1"/>
    <col min="5632" max="5632" width="22" style="1336" customWidth="1"/>
    <col min="5633" max="5633" width="23.28515625" style="1336" customWidth="1"/>
    <col min="5634" max="5634" width="15.7109375" style="1336" customWidth="1"/>
    <col min="5635" max="5635" width="15.85546875" style="1336" bestFit="1" customWidth="1"/>
    <col min="5636" max="5636" width="9.28515625" style="1336" customWidth="1"/>
    <col min="5637" max="5637" width="25.7109375" style="1336" customWidth="1"/>
    <col min="5638" max="5638" width="24.7109375" style="1336" customWidth="1"/>
    <col min="5639" max="5639" width="28.85546875" style="1336" customWidth="1"/>
    <col min="5640" max="5879" width="9.28515625" style="1336"/>
    <col min="5880" max="5880" width="11.28515625" style="1336" customWidth="1"/>
    <col min="5881" max="5881" width="9.5703125" style="1336" customWidth="1"/>
    <col min="5882" max="5882" width="48.28515625" style="1336" customWidth="1"/>
    <col min="5883" max="5883" width="81.7109375" style="1336" customWidth="1"/>
    <col min="5884" max="5884" width="22.7109375" style="1336" customWidth="1"/>
    <col min="5885" max="5885" width="23.5703125" style="1336" customWidth="1"/>
    <col min="5886" max="5886" width="27.28515625" style="1336" customWidth="1"/>
    <col min="5887" max="5887" width="23.28515625" style="1336" customWidth="1"/>
    <col min="5888" max="5888" width="22" style="1336" customWidth="1"/>
    <col min="5889" max="5889" width="23.28515625" style="1336" customWidth="1"/>
    <col min="5890" max="5890" width="15.7109375" style="1336" customWidth="1"/>
    <col min="5891" max="5891" width="15.85546875" style="1336" bestFit="1" customWidth="1"/>
    <col min="5892" max="5892" width="9.28515625" style="1336" customWidth="1"/>
    <col min="5893" max="5893" width="25.7109375" style="1336" customWidth="1"/>
    <col min="5894" max="5894" width="24.7109375" style="1336" customWidth="1"/>
    <col min="5895" max="5895" width="28.85546875" style="1336" customWidth="1"/>
    <col min="5896" max="6135" width="9.28515625" style="1336"/>
    <col min="6136" max="6136" width="11.28515625" style="1336" customWidth="1"/>
    <col min="6137" max="6137" width="9.5703125" style="1336" customWidth="1"/>
    <col min="6138" max="6138" width="48.28515625" style="1336" customWidth="1"/>
    <col min="6139" max="6139" width="81.7109375" style="1336" customWidth="1"/>
    <col min="6140" max="6140" width="22.7109375" style="1336" customWidth="1"/>
    <col min="6141" max="6141" width="23.5703125" style="1336" customWidth="1"/>
    <col min="6142" max="6142" width="27.28515625" style="1336" customWidth="1"/>
    <col min="6143" max="6143" width="23.28515625" style="1336" customWidth="1"/>
    <col min="6144" max="6144" width="22" style="1336" customWidth="1"/>
    <col min="6145" max="6145" width="23.28515625" style="1336" customWidth="1"/>
    <col min="6146" max="6146" width="15.7109375" style="1336" customWidth="1"/>
    <col min="6147" max="6147" width="15.85546875" style="1336" bestFit="1" customWidth="1"/>
    <col min="6148" max="6148" width="9.28515625" style="1336" customWidth="1"/>
    <col min="6149" max="6149" width="25.7109375" style="1336" customWidth="1"/>
    <col min="6150" max="6150" width="24.7109375" style="1336" customWidth="1"/>
    <col min="6151" max="6151" width="28.85546875" style="1336" customWidth="1"/>
    <col min="6152" max="6391" width="9.28515625" style="1336"/>
    <col min="6392" max="6392" width="11.28515625" style="1336" customWidth="1"/>
    <col min="6393" max="6393" width="9.5703125" style="1336" customWidth="1"/>
    <col min="6394" max="6394" width="48.28515625" style="1336" customWidth="1"/>
    <col min="6395" max="6395" width="81.7109375" style="1336" customWidth="1"/>
    <col min="6396" max="6396" width="22.7109375" style="1336" customWidth="1"/>
    <col min="6397" max="6397" width="23.5703125" style="1336" customWidth="1"/>
    <col min="6398" max="6398" width="27.28515625" style="1336" customWidth="1"/>
    <col min="6399" max="6399" width="23.28515625" style="1336" customWidth="1"/>
    <col min="6400" max="6400" width="22" style="1336" customWidth="1"/>
    <col min="6401" max="6401" width="23.28515625" style="1336" customWidth="1"/>
    <col min="6402" max="6402" width="15.7109375" style="1336" customWidth="1"/>
    <col min="6403" max="6403" width="15.85546875" style="1336" bestFit="1" customWidth="1"/>
    <col min="6404" max="6404" width="9.28515625" style="1336" customWidth="1"/>
    <col min="6405" max="6405" width="25.7109375" style="1336" customWidth="1"/>
    <col min="6406" max="6406" width="24.7109375" style="1336" customWidth="1"/>
    <col min="6407" max="6407" width="28.85546875" style="1336" customWidth="1"/>
    <col min="6408" max="6647" width="9.28515625" style="1336"/>
    <col min="6648" max="6648" width="11.28515625" style="1336" customWidth="1"/>
    <col min="6649" max="6649" width="9.5703125" style="1336" customWidth="1"/>
    <col min="6650" max="6650" width="48.28515625" style="1336" customWidth="1"/>
    <col min="6651" max="6651" width="81.7109375" style="1336" customWidth="1"/>
    <col min="6652" max="6652" width="22.7109375" style="1336" customWidth="1"/>
    <col min="6653" max="6653" width="23.5703125" style="1336" customWidth="1"/>
    <col min="6654" max="6654" width="27.28515625" style="1336" customWidth="1"/>
    <col min="6655" max="6655" width="23.28515625" style="1336" customWidth="1"/>
    <col min="6656" max="6656" width="22" style="1336" customWidth="1"/>
    <col min="6657" max="6657" width="23.28515625" style="1336" customWidth="1"/>
    <col min="6658" max="6658" width="15.7109375" style="1336" customWidth="1"/>
    <col min="6659" max="6659" width="15.85546875" style="1336" bestFit="1" customWidth="1"/>
    <col min="6660" max="6660" width="9.28515625" style="1336" customWidth="1"/>
    <col min="6661" max="6661" width="25.7109375" style="1336" customWidth="1"/>
    <col min="6662" max="6662" width="24.7109375" style="1336" customWidth="1"/>
    <col min="6663" max="6663" width="28.85546875" style="1336" customWidth="1"/>
    <col min="6664" max="6903" width="9.28515625" style="1336"/>
    <col min="6904" max="6904" width="11.28515625" style="1336" customWidth="1"/>
    <col min="6905" max="6905" width="9.5703125" style="1336" customWidth="1"/>
    <col min="6906" max="6906" width="48.28515625" style="1336" customWidth="1"/>
    <col min="6907" max="6907" width="81.7109375" style="1336" customWidth="1"/>
    <col min="6908" max="6908" width="22.7109375" style="1336" customWidth="1"/>
    <col min="6909" max="6909" width="23.5703125" style="1336" customWidth="1"/>
    <col min="6910" max="6910" width="27.28515625" style="1336" customWidth="1"/>
    <col min="6911" max="6911" width="23.28515625" style="1336" customWidth="1"/>
    <col min="6912" max="6912" width="22" style="1336" customWidth="1"/>
    <col min="6913" max="6913" width="23.28515625" style="1336" customWidth="1"/>
    <col min="6914" max="6914" width="15.7109375" style="1336" customWidth="1"/>
    <col min="6915" max="6915" width="15.85546875" style="1336" bestFit="1" customWidth="1"/>
    <col min="6916" max="6916" width="9.28515625" style="1336" customWidth="1"/>
    <col min="6917" max="6917" width="25.7109375" style="1336" customWidth="1"/>
    <col min="6918" max="6918" width="24.7109375" style="1336" customWidth="1"/>
    <col min="6919" max="6919" width="28.85546875" style="1336" customWidth="1"/>
    <col min="6920" max="7159" width="9.28515625" style="1336"/>
    <col min="7160" max="7160" width="11.28515625" style="1336" customWidth="1"/>
    <col min="7161" max="7161" width="9.5703125" style="1336" customWidth="1"/>
    <col min="7162" max="7162" width="48.28515625" style="1336" customWidth="1"/>
    <col min="7163" max="7163" width="81.7109375" style="1336" customWidth="1"/>
    <col min="7164" max="7164" width="22.7109375" style="1336" customWidth="1"/>
    <col min="7165" max="7165" width="23.5703125" style="1336" customWidth="1"/>
    <col min="7166" max="7166" width="27.28515625" style="1336" customWidth="1"/>
    <col min="7167" max="7167" width="23.28515625" style="1336" customWidth="1"/>
    <col min="7168" max="7168" width="22" style="1336" customWidth="1"/>
    <col min="7169" max="7169" width="23.28515625" style="1336" customWidth="1"/>
    <col min="7170" max="7170" width="15.7109375" style="1336" customWidth="1"/>
    <col min="7171" max="7171" width="15.85546875" style="1336" bestFit="1" customWidth="1"/>
    <col min="7172" max="7172" width="9.28515625" style="1336" customWidth="1"/>
    <col min="7173" max="7173" width="25.7109375" style="1336" customWidth="1"/>
    <col min="7174" max="7174" width="24.7109375" style="1336" customWidth="1"/>
    <col min="7175" max="7175" width="28.85546875" style="1336" customWidth="1"/>
    <col min="7176" max="7415" width="9.28515625" style="1336"/>
    <col min="7416" max="7416" width="11.28515625" style="1336" customWidth="1"/>
    <col min="7417" max="7417" width="9.5703125" style="1336" customWidth="1"/>
    <col min="7418" max="7418" width="48.28515625" style="1336" customWidth="1"/>
    <col min="7419" max="7419" width="81.7109375" style="1336" customWidth="1"/>
    <col min="7420" max="7420" width="22.7109375" style="1336" customWidth="1"/>
    <col min="7421" max="7421" width="23.5703125" style="1336" customWidth="1"/>
    <col min="7422" max="7422" width="27.28515625" style="1336" customWidth="1"/>
    <col min="7423" max="7423" width="23.28515625" style="1336" customWidth="1"/>
    <col min="7424" max="7424" width="22" style="1336" customWidth="1"/>
    <col min="7425" max="7425" width="23.28515625" style="1336" customWidth="1"/>
    <col min="7426" max="7426" width="15.7109375" style="1336" customWidth="1"/>
    <col min="7427" max="7427" width="15.85546875" style="1336" bestFit="1" customWidth="1"/>
    <col min="7428" max="7428" width="9.28515625" style="1336" customWidth="1"/>
    <col min="7429" max="7429" width="25.7109375" style="1336" customWidth="1"/>
    <col min="7430" max="7430" width="24.7109375" style="1336" customWidth="1"/>
    <col min="7431" max="7431" width="28.85546875" style="1336" customWidth="1"/>
    <col min="7432" max="7671" width="9.28515625" style="1336"/>
    <col min="7672" max="7672" width="11.28515625" style="1336" customWidth="1"/>
    <col min="7673" max="7673" width="9.5703125" style="1336" customWidth="1"/>
    <col min="7674" max="7674" width="48.28515625" style="1336" customWidth="1"/>
    <col min="7675" max="7675" width="81.7109375" style="1336" customWidth="1"/>
    <col min="7676" max="7676" width="22.7109375" style="1336" customWidth="1"/>
    <col min="7677" max="7677" width="23.5703125" style="1336" customWidth="1"/>
    <col min="7678" max="7678" width="27.28515625" style="1336" customWidth="1"/>
    <col min="7679" max="7679" width="23.28515625" style="1336" customWidth="1"/>
    <col min="7680" max="7680" width="22" style="1336" customWidth="1"/>
    <col min="7681" max="7681" width="23.28515625" style="1336" customWidth="1"/>
    <col min="7682" max="7682" width="15.7109375" style="1336" customWidth="1"/>
    <col min="7683" max="7683" width="15.85546875" style="1336" bestFit="1" customWidth="1"/>
    <col min="7684" max="7684" width="9.28515625" style="1336" customWidth="1"/>
    <col min="7685" max="7685" width="25.7109375" style="1336" customWidth="1"/>
    <col min="7686" max="7686" width="24.7109375" style="1336" customWidth="1"/>
    <col min="7687" max="7687" width="28.85546875" style="1336" customWidth="1"/>
    <col min="7688" max="7927" width="9.28515625" style="1336"/>
    <col min="7928" max="7928" width="11.28515625" style="1336" customWidth="1"/>
    <col min="7929" max="7929" width="9.5703125" style="1336" customWidth="1"/>
    <col min="7930" max="7930" width="48.28515625" style="1336" customWidth="1"/>
    <col min="7931" max="7931" width="81.7109375" style="1336" customWidth="1"/>
    <col min="7932" max="7932" width="22.7109375" style="1336" customWidth="1"/>
    <col min="7933" max="7933" width="23.5703125" style="1336" customWidth="1"/>
    <col min="7934" max="7934" width="27.28515625" style="1336" customWidth="1"/>
    <col min="7935" max="7935" width="23.28515625" style="1336" customWidth="1"/>
    <col min="7936" max="7936" width="22" style="1336" customWidth="1"/>
    <col min="7937" max="7937" width="23.28515625" style="1336" customWidth="1"/>
    <col min="7938" max="7938" width="15.7109375" style="1336" customWidth="1"/>
    <col min="7939" max="7939" width="15.85546875" style="1336" bestFit="1" customWidth="1"/>
    <col min="7940" max="7940" width="9.28515625" style="1336" customWidth="1"/>
    <col min="7941" max="7941" width="25.7109375" style="1336" customWidth="1"/>
    <col min="7942" max="7942" width="24.7109375" style="1336" customWidth="1"/>
    <col min="7943" max="7943" width="28.85546875" style="1336" customWidth="1"/>
    <col min="7944" max="8183" width="9.28515625" style="1336"/>
    <col min="8184" max="8184" width="11.28515625" style="1336" customWidth="1"/>
    <col min="8185" max="8185" width="9.5703125" style="1336" customWidth="1"/>
    <col min="8186" max="8186" width="48.28515625" style="1336" customWidth="1"/>
    <col min="8187" max="8187" width="81.7109375" style="1336" customWidth="1"/>
    <col min="8188" max="8188" width="22.7109375" style="1336" customWidth="1"/>
    <col min="8189" max="8189" width="23.5703125" style="1336" customWidth="1"/>
    <col min="8190" max="8190" width="27.28515625" style="1336" customWidth="1"/>
    <col min="8191" max="8191" width="23.28515625" style="1336" customWidth="1"/>
    <col min="8192" max="8192" width="22" style="1336" customWidth="1"/>
    <col min="8193" max="8193" width="23.28515625" style="1336" customWidth="1"/>
    <col min="8194" max="8194" width="15.7109375" style="1336" customWidth="1"/>
    <col min="8195" max="8195" width="15.85546875" style="1336" bestFit="1" customWidth="1"/>
    <col min="8196" max="8196" width="9.28515625" style="1336" customWidth="1"/>
    <col min="8197" max="8197" width="25.7109375" style="1336" customWidth="1"/>
    <col min="8198" max="8198" width="24.7109375" style="1336" customWidth="1"/>
    <col min="8199" max="8199" width="28.85546875" style="1336" customWidth="1"/>
    <col min="8200" max="8439" width="9.28515625" style="1336"/>
    <col min="8440" max="8440" width="11.28515625" style="1336" customWidth="1"/>
    <col min="8441" max="8441" width="9.5703125" style="1336" customWidth="1"/>
    <col min="8442" max="8442" width="48.28515625" style="1336" customWidth="1"/>
    <col min="8443" max="8443" width="81.7109375" style="1336" customWidth="1"/>
    <col min="8444" max="8444" width="22.7109375" style="1336" customWidth="1"/>
    <col min="8445" max="8445" width="23.5703125" style="1336" customWidth="1"/>
    <col min="8446" max="8446" width="27.28515625" style="1336" customWidth="1"/>
    <col min="8447" max="8447" width="23.28515625" style="1336" customWidth="1"/>
    <col min="8448" max="8448" width="22" style="1336" customWidth="1"/>
    <col min="8449" max="8449" width="23.28515625" style="1336" customWidth="1"/>
    <col min="8450" max="8450" width="15.7109375" style="1336" customWidth="1"/>
    <col min="8451" max="8451" width="15.85546875" style="1336" bestFit="1" customWidth="1"/>
    <col min="8452" max="8452" width="9.28515625" style="1336" customWidth="1"/>
    <col min="8453" max="8453" width="25.7109375" style="1336" customWidth="1"/>
    <col min="8454" max="8454" width="24.7109375" style="1336" customWidth="1"/>
    <col min="8455" max="8455" width="28.85546875" style="1336" customWidth="1"/>
    <col min="8456" max="8695" width="9.28515625" style="1336"/>
    <col min="8696" max="8696" width="11.28515625" style="1336" customWidth="1"/>
    <col min="8697" max="8697" width="9.5703125" style="1336" customWidth="1"/>
    <col min="8698" max="8698" width="48.28515625" style="1336" customWidth="1"/>
    <col min="8699" max="8699" width="81.7109375" style="1336" customWidth="1"/>
    <col min="8700" max="8700" width="22.7109375" style="1336" customWidth="1"/>
    <col min="8701" max="8701" width="23.5703125" style="1336" customWidth="1"/>
    <col min="8702" max="8702" width="27.28515625" style="1336" customWidth="1"/>
    <col min="8703" max="8703" width="23.28515625" style="1336" customWidth="1"/>
    <col min="8704" max="8704" width="22" style="1336" customWidth="1"/>
    <col min="8705" max="8705" width="23.28515625" style="1336" customWidth="1"/>
    <col min="8706" max="8706" width="15.7109375" style="1336" customWidth="1"/>
    <col min="8707" max="8707" width="15.85546875" style="1336" bestFit="1" customWidth="1"/>
    <col min="8708" max="8708" width="9.28515625" style="1336" customWidth="1"/>
    <col min="8709" max="8709" width="25.7109375" style="1336" customWidth="1"/>
    <col min="8710" max="8710" width="24.7109375" style="1336" customWidth="1"/>
    <col min="8711" max="8711" width="28.85546875" style="1336" customWidth="1"/>
    <col min="8712" max="8951" width="9.28515625" style="1336"/>
    <col min="8952" max="8952" width="11.28515625" style="1336" customWidth="1"/>
    <col min="8953" max="8953" width="9.5703125" style="1336" customWidth="1"/>
    <col min="8954" max="8954" width="48.28515625" style="1336" customWidth="1"/>
    <col min="8955" max="8955" width="81.7109375" style="1336" customWidth="1"/>
    <col min="8956" max="8956" width="22.7109375" style="1336" customWidth="1"/>
    <col min="8957" max="8957" width="23.5703125" style="1336" customWidth="1"/>
    <col min="8958" max="8958" width="27.28515625" style="1336" customWidth="1"/>
    <col min="8959" max="8959" width="23.28515625" style="1336" customWidth="1"/>
    <col min="8960" max="8960" width="22" style="1336" customWidth="1"/>
    <col min="8961" max="8961" width="23.28515625" style="1336" customWidth="1"/>
    <col min="8962" max="8962" width="15.7109375" style="1336" customWidth="1"/>
    <col min="8963" max="8963" width="15.85546875" style="1336" bestFit="1" customWidth="1"/>
    <col min="8964" max="8964" width="9.28515625" style="1336" customWidth="1"/>
    <col min="8965" max="8965" width="25.7109375" style="1336" customWidth="1"/>
    <col min="8966" max="8966" width="24.7109375" style="1336" customWidth="1"/>
    <col min="8967" max="8967" width="28.85546875" style="1336" customWidth="1"/>
    <col min="8968" max="9207" width="9.28515625" style="1336"/>
    <col min="9208" max="9208" width="11.28515625" style="1336" customWidth="1"/>
    <col min="9209" max="9209" width="9.5703125" style="1336" customWidth="1"/>
    <col min="9210" max="9210" width="48.28515625" style="1336" customWidth="1"/>
    <col min="9211" max="9211" width="81.7109375" style="1336" customWidth="1"/>
    <col min="9212" max="9212" width="22.7109375" style="1336" customWidth="1"/>
    <col min="9213" max="9213" width="23.5703125" style="1336" customWidth="1"/>
    <col min="9214" max="9214" width="27.28515625" style="1336" customWidth="1"/>
    <col min="9215" max="9215" width="23.28515625" style="1336" customWidth="1"/>
    <col min="9216" max="9216" width="22" style="1336" customWidth="1"/>
    <col min="9217" max="9217" width="23.28515625" style="1336" customWidth="1"/>
    <col min="9218" max="9218" width="15.7109375" style="1336" customWidth="1"/>
    <col min="9219" max="9219" width="15.85546875" style="1336" bestFit="1" customWidth="1"/>
    <col min="9220" max="9220" width="9.28515625" style="1336" customWidth="1"/>
    <col min="9221" max="9221" width="25.7109375" style="1336" customWidth="1"/>
    <col min="9222" max="9222" width="24.7109375" style="1336" customWidth="1"/>
    <col min="9223" max="9223" width="28.85546875" style="1336" customWidth="1"/>
    <col min="9224" max="9463" width="9.28515625" style="1336"/>
    <col min="9464" max="9464" width="11.28515625" style="1336" customWidth="1"/>
    <col min="9465" max="9465" width="9.5703125" style="1336" customWidth="1"/>
    <col min="9466" max="9466" width="48.28515625" style="1336" customWidth="1"/>
    <col min="9467" max="9467" width="81.7109375" style="1336" customWidth="1"/>
    <col min="9468" max="9468" width="22.7109375" style="1336" customWidth="1"/>
    <col min="9469" max="9469" width="23.5703125" style="1336" customWidth="1"/>
    <col min="9470" max="9470" width="27.28515625" style="1336" customWidth="1"/>
    <col min="9471" max="9471" width="23.28515625" style="1336" customWidth="1"/>
    <col min="9472" max="9472" width="22" style="1336" customWidth="1"/>
    <col min="9473" max="9473" width="23.28515625" style="1336" customWidth="1"/>
    <col min="9474" max="9474" width="15.7109375" style="1336" customWidth="1"/>
    <col min="9475" max="9475" width="15.85546875" style="1336" bestFit="1" customWidth="1"/>
    <col min="9476" max="9476" width="9.28515625" style="1336" customWidth="1"/>
    <col min="9477" max="9477" width="25.7109375" style="1336" customWidth="1"/>
    <col min="9478" max="9478" width="24.7109375" style="1336" customWidth="1"/>
    <col min="9479" max="9479" width="28.85546875" style="1336" customWidth="1"/>
    <col min="9480" max="9719" width="9.28515625" style="1336"/>
    <col min="9720" max="9720" width="11.28515625" style="1336" customWidth="1"/>
    <col min="9721" max="9721" width="9.5703125" style="1336" customWidth="1"/>
    <col min="9722" max="9722" width="48.28515625" style="1336" customWidth="1"/>
    <col min="9723" max="9723" width="81.7109375" style="1336" customWidth="1"/>
    <col min="9724" max="9724" width="22.7109375" style="1336" customWidth="1"/>
    <col min="9725" max="9725" width="23.5703125" style="1336" customWidth="1"/>
    <col min="9726" max="9726" width="27.28515625" style="1336" customWidth="1"/>
    <col min="9727" max="9727" width="23.28515625" style="1336" customWidth="1"/>
    <col min="9728" max="9728" width="22" style="1336" customWidth="1"/>
    <col min="9729" max="9729" width="23.28515625" style="1336" customWidth="1"/>
    <col min="9730" max="9730" width="15.7109375" style="1336" customWidth="1"/>
    <col min="9731" max="9731" width="15.85546875" style="1336" bestFit="1" customWidth="1"/>
    <col min="9732" max="9732" width="9.28515625" style="1336" customWidth="1"/>
    <col min="9733" max="9733" width="25.7109375" style="1336" customWidth="1"/>
    <col min="9734" max="9734" width="24.7109375" style="1336" customWidth="1"/>
    <col min="9735" max="9735" width="28.85546875" style="1336" customWidth="1"/>
    <col min="9736" max="9975" width="9.28515625" style="1336"/>
    <col min="9976" max="9976" width="11.28515625" style="1336" customWidth="1"/>
    <col min="9977" max="9977" width="9.5703125" style="1336" customWidth="1"/>
    <col min="9978" max="9978" width="48.28515625" style="1336" customWidth="1"/>
    <col min="9979" max="9979" width="81.7109375" style="1336" customWidth="1"/>
    <col min="9980" max="9980" width="22.7109375" style="1336" customWidth="1"/>
    <col min="9981" max="9981" width="23.5703125" style="1336" customWidth="1"/>
    <col min="9982" max="9982" width="27.28515625" style="1336" customWidth="1"/>
    <col min="9983" max="9983" width="23.28515625" style="1336" customWidth="1"/>
    <col min="9984" max="9984" width="22" style="1336" customWidth="1"/>
    <col min="9985" max="9985" width="23.28515625" style="1336" customWidth="1"/>
    <col min="9986" max="9986" width="15.7109375" style="1336" customWidth="1"/>
    <col min="9987" max="9987" width="15.85546875" style="1336" bestFit="1" customWidth="1"/>
    <col min="9988" max="9988" width="9.28515625" style="1336" customWidth="1"/>
    <col min="9989" max="9989" width="25.7109375" style="1336" customWidth="1"/>
    <col min="9990" max="9990" width="24.7109375" style="1336" customWidth="1"/>
    <col min="9991" max="9991" width="28.85546875" style="1336" customWidth="1"/>
    <col min="9992" max="10231" width="9.28515625" style="1336"/>
    <col min="10232" max="10232" width="11.28515625" style="1336" customWidth="1"/>
    <col min="10233" max="10233" width="9.5703125" style="1336" customWidth="1"/>
    <col min="10234" max="10234" width="48.28515625" style="1336" customWidth="1"/>
    <col min="10235" max="10235" width="81.7109375" style="1336" customWidth="1"/>
    <col min="10236" max="10236" width="22.7109375" style="1336" customWidth="1"/>
    <col min="10237" max="10237" width="23.5703125" style="1336" customWidth="1"/>
    <col min="10238" max="10238" width="27.28515625" style="1336" customWidth="1"/>
    <col min="10239" max="10239" width="23.28515625" style="1336" customWidth="1"/>
    <col min="10240" max="10240" width="22" style="1336" customWidth="1"/>
    <col min="10241" max="10241" width="23.28515625" style="1336" customWidth="1"/>
    <col min="10242" max="10242" width="15.7109375" style="1336" customWidth="1"/>
    <col min="10243" max="10243" width="15.85546875" style="1336" bestFit="1" customWidth="1"/>
    <col min="10244" max="10244" width="9.28515625" style="1336" customWidth="1"/>
    <col min="10245" max="10245" width="25.7109375" style="1336" customWidth="1"/>
    <col min="10246" max="10246" width="24.7109375" style="1336" customWidth="1"/>
    <col min="10247" max="10247" width="28.85546875" style="1336" customWidth="1"/>
    <col min="10248" max="10487" width="9.28515625" style="1336"/>
    <col min="10488" max="10488" width="11.28515625" style="1336" customWidth="1"/>
    <col min="10489" max="10489" width="9.5703125" style="1336" customWidth="1"/>
    <col min="10490" max="10490" width="48.28515625" style="1336" customWidth="1"/>
    <col min="10491" max="10491" width="81.7109375" style="1336" customWidth="1"/>
    <col min="10492" max="10492" width="22.7109375" style="1336" customWidth="1"/>
    <col min="10493" max="10493" width="23.5703125" style="1336" customWidth="1"/>
    <col min="10494" max="10494" width="27.28515625" style="1336" customWidth="1"/>
    <col min="10495" max="10495" width="23.28515625" style="1336" customWidth="1"/>
    <col min="10496" max="10496" width="22" style="1336" customWidth="1"/>
    <col min="10497" max="10497" width="23.28515625" style="1336" customWidth="1"/>
    <col min="10498" max="10498" width="15.7109375" style="1336" customWidth="1"/>
    <col min="10499" max="10499" width="15.85546875" style="1336" bestFit="1" customWidth="1"/>
    <col min="10500" max="10500" width="9.28515625" style="1336" customWidth="1"/>
    <col min="10501" max="10501" width="25.7109375" style="1336" customWidth="1"/>
    <col min="10502" max="10502" width="24.7109375" style="1336" customWidth="1"/>
    <col min="10503" max="10503" width="28.85546875" style="1336" customWidth="1"/>
    <col min="10504" max="10743" width="9.28515625" style="1336"/>
    <col min="10744" max="10744" width="11.28515625" style="1336" customWidth="1"/>
    <col min="10745" max="10745" width="9.5703125" style="1336" customWidth="1"/>
    <col min="10746" max="10746" width="48.28515625" style="1336" customWidth="1"/>
    <col min="10747" max="10747" width="81.7109375" style="1336" customWidth="1"/>
    <col min="10748" max="10748" width="22.7109375" style="1336" customWidth="1"/>
    <col min="10749" max="10749" width="23.5703125" style="1336" customWidth="1"/>
    <col min="10750" max="10750" width="27.28515625" style="1336" customWidth="1"/>
    <col min="10751" max="10751" width="23.28515625" style="1336" customWidth="1"/>
    <col min="10752" max="10752" width="22" style="1336" customWidth="1"/>
    <col min="10753" max="10753" width="23.28515625" style="1336" customWidth="1"/>
    <col min="10754" max="10754" width="15.7109375" style="1336" customWidth="1"/>
    <col min="10755" max="10755" width="15.85546875" style="1336" bestFit="1" customWidth="1"/>
    <col min="10756" max="10756" width="9.28515625" style="1336" customWidth="1"/>
    <col min="10757" max="10757" width="25.7109375" style="1336" customWidth="1"/>
    <col min="10758" max="10758" width="24.7109375" style="1336" customWidth="1"/>
    <col min="10759" max="10759" width="28.85546875" style="1336" customWidth="1"/>
    <col min="10760" max="10999" width="9.28515625" style="1336"/>
    <col min="11000" max="11000" width="11.28515625" style="1336" customWidth="1"/>
    <col min="11001" max="11001" width="9.5703125" style="1336" customWidth="1"/>
    <col min="11002" max="11002" width="48.28515625" style="1336" customWidth="1"/>
    <col min="11003" max="11003" width="81.7109375" style="1336" customWidth="1"/>
    <col min="11004" max="11004" width="22.7109375" style="1336" customWidth="1"/>
    <col min="11005" max="11005" width="23.5703125" style="1336" customWidth="1"/>
    <col min="11006" max="11006" width="27.28515625" style="1336" customWidth="1"/>
    <col min="11007" max="11007" width="23.28515625" style="1336" customWidth="1"/>
    <col min="11008" max="11008" width="22" style="1336" customWidth="1"/>
    <col min="11009" max="11009" width="23.28515625" style="1336" customWidth="1"/>
    <col min="11010" max="11010" width="15.7109375" style="1336" customWidth="1"/>
    <col min="11011" max="11011" width="15.85546875" style="1336" bestFit="1" customWidth="1"/>
    <col min="11012" max="11012" width="9.28515625" style="1336" customWidth="1"/>
    <col min="11013" max="11013" width="25.7109375" style="1336" customWidth="1"/>
    <col min="11014" max="11014" width="24.7109375" style="1336" customWidth="1"/>
    <col min="11015" max="11015" width="28.85546875" style="1336" customWidth="1"/>
    <col min="11016" max="11255" width="9.28515625" style="1336"/>
    <col min="11256" max="11256" width="11.28515625" style="1336" customWidth="1"/>
    <col min="11257" max="11257" width="9.5703125" style="1336" customWidth="1"/>
    <col min="11258" max="11258" width="48.28515625" style="1336" customWidth="1"/>
    <col min="11259" max="11259" width="81.7109375" style="1336" customWidth="1"/>
    <col min="11260" max="11260" width="22.7109375" style="1336" customWidth="1"/>
    <col min="11261" max="11261" width="23.5703125" style="1336" customWidth="1"/>
    <col min="11262" max="11262" width="27.28515625" style="1336" customWidth="1"/>
    <col min="11263" max="11263" width="23.28515625" style="1336" customWidth="1"/>
    <col min="11264" max="11264" width="22" style="1336" customWidth="1"/>
    <col min="11265" max="11265" width="23.28515625" style="1336" customWidth="1"/>
    <col min="11266" max="11266" width="15.7109375" style="1336" customWidth="1"/>
    <col min="11267" max="11267" width="15.85546875" style="1336" bestFit="1" customWidth="1"/>
    <col min="11268" max="11268" width="9.28515625" style="1336" customWidth="1"/>
    <col min="11269" max="11269" width="25.7109375" style="1336" customWidth="1"/>
    <col min="11270" max="11270" width="24.7109375" style="1336" customWidth="1"/>
    <col min="11271" max="11271" width="28.85546875" style="1336" customWidth="1"/>
    <col min="11272" max="11511" width="9.28515625" style="1336"/>
    <col min="11512" max="11512" width="11.28515625" style="1336" customWidth="1"/>
    <col min="11513" max="11513" width="9.5703125" style="1336" customWidth="1"/>
    <col min="11514" max="11514" width="48.28515625" style="1336" customWidth="1"/>
    <col min="11515" max="11515" width="81.7109375" style="1336" customWidth="1"/>
    <col min="11516" max="11516" width="22.7109375" style="1336" customWidth="1"/>
    <col min="11517" max="11517" width="23.5703125" style="1336" customWidth="1"/>
    <col min="11518" max="11518" width="27.28515625" style="1336" customWidth="1"/>
    <col min="11519" max="11519" width="23.28515625" style="1336" customWidth="1"/>
    <col min="11520" max="11520" width="22" style="1336" customWidth="1"/>
    <col min="11521" max="11521" width="23.28515625" style="1336" customWidth="1"/>
    <col min="11522" max="11522" width="15.7109375" style="1336" customWidth="1"/>
    <col min="11523" max="11523" width="15.85546875" style="1336" bestFit="1" customWidth="1"/>
    <col min="11524" max="11524" width="9.28515625" style="1336" customWidth="1"/>
    <col min="11525" max="11525" width="25.7109375" style="1336" customWidth="1"/>
    <col min="11526" max="11526" width="24.7109375" style="1336" customWidth="1"/>
    <col min="11527" max="11527" width="28.85546875" style="1336" customWidth="1"/>
    <col min="11528" max="11767" width="9.28515625" style="1336"/>
    <col min="11768" max="11768" width="11.28515625" style="1336" customWidth="1"/>
    <col min="11769" max="11769" width="9.5703125" style="1336" customWidth="1"/>
    <col min="11770" max="11770" width="48.28515625" style="1336" customWidth="1"/>
    <col min="11771" max="11771" width="81.7109375" style="1336" customWidth="1"/>
    <col min="11772" max="11772" width="22.7109375" style="1336" customWidth="1"/>
    <col min="11773" max="11773" width="23.5703125" style="1336" customWidth="1"/>
    <col min="11774" max="11774" width="27.28515625" style="1336" customWidth="1"/>
    <col min="11775" max="11775" width="23.28515625" style="1336" customWidth="1"/>
    <col min="11776" max="11776" width="22" style="1336" customWidth="1"/>
    <col min="11777" max="11777" width="23.28515625" style="1336" customWidth="1"/>
    <col min="11778" max="11778" width="15.7109375" style="1336" customWidth="1"/>
    <col min="11779" max="11779" width="15.85546875" style="1336" bestFit="1" customWidth="1"/>
    <col min="11780" max="11780" width="9.28515625" style="1336" customWidth="1"/>
    <col min="11781" max="11781" width="25.7109375" style="1336" customWidth="1"/>
    <col min="11782" max="11782" width="24.7109375" style="1336" customWidth="1"/>
    <col min="11783" max="11783" width="28.85546875" style="1336" customWidth="1"/>
    <col min="11784" max="12023" width="9.28515625" style="1336"/>
    <col min="12024" max="12024" width="11.28515625" style="1336" customWidth="1"/>
    <col min="12025" max="12025" width="9.5703125" style="1336" customWidth="1"/>
    <col min="12026" max="12026" width="48.28515625" style="1336" customWidth="1"/>
    <col min="12027" max="12027" width="81.7109375" style="1336" customWidth="1"/>
    <col min="12028" max="12028" width="22.7109375" style="1336" customWidth="1"/>
    <col min="12029" max="12029" width="23.5703125" style="1336" customWidth="1"/>
    <col min="12030" max="12030" width="27.28515625" style="1336" customWidth="1"/>
    <col min="12031" max="12031" width="23.28515625" style="1336" customWidth="1"/>
    <col min="12032" max="12032" width="22" style="1336" customWidth="1"/>
    <col min="12033" max="12033" width="23.28515625" style="1336" customWidth="1"/>
    <col min="12034" max="12034" width="15.7109375" style="1336" customWidth="1"/>
    <col min="12035" max="12035" width="15.85546875" style="1336" bestFit="1" customWidth="1"/>
    <col min="12036" max="12036" width="9.28515625" style="1336" customWidth="1"/>
    <col min="12037" max="12037" width="25.7109375" style="1336" customWidth="1"/>
    <col min="12038" max="12038" width="24.7109375" style="1336" customWidth="1"/>
    <col min="12039" max="12039" width="28.85546875" style="1336" customWidth="1"/>
    <col min="12040" max="12279" width="9.28515625" style="1336"/>
    <col min="12280" max="12280" width="11.28515625" style="1336" customWidth="1"/>
    <col min="12281" max="12281" width="9.5703125" style="1336" customWidth="1"/>
    <col min="12282" max="12282" width="48.28515625" style="1336" customWidth="1"/>
    <col min="12283" max="12283" width="81.7109375" style="1336" customWidth="1"/>
    <col min="12284" max="12284" width="22.7109375" style="1336" customWidth="1"/>
    <col min="12285" max="12285" width="23.5703125" style="1336" customWidth="1"/>
    <col min="12286" max="12286" width="27.28515625" style="1336" customWidth="1"/>
    <col min="12287" max="12287" width="23.28515625" style="1336" customWidth="1"/>
    <col min="12288" max="12288" width="22" style="1336" customWidth="1"/>
    <col min="12289" max="12289" width="23.28515625" style="1336" customWidth="1"/>
    <col min="12290" max="12290" width="15.7109375" style="1336" customWidth="1"/>
    <col min="12291" max="12291" width="15.85546875" style="1336" bestFit="1" customWidth="1"/>
    <col min="12292" max="12292" width="9.28515625" style="1336" customWidth="1"/>
    <col min="12293" max="12293" width="25.7109375" style="1336" customWidth="1"/>
    <col min="12294" max="12294" width="24.7109375" style="1336" customWidth="1"/>
    <col min="12295" max="12295" width="28.85546875" style="1336" customWidth="1"/>
    <col min="12296" max="12535" width="9.28515625" style="1336"/>
    <col min="12536" max="12536" width="11.28515625" style="1336" customWidth="1"/>
    <col min="12537" max="12537" width="9.5703125" style="1336" customWidth="1"/>
    <col min="12538" max="12538" width="48.28515625" style="1336" customWidth="1"/>
    <col min="12539" max="12539" width="81.7109375" style="1336" customWidth="1"/>
    <col min="12540" max="12540" width="22.7109375" style="1336" customWidth="1"/>
    <col min="12541" max="12541" width="23.5703125" style="1336" customWidth="1"/>
    <col min="12542" max="12542" width="27.28515625" style="1336" customWidth="1"/>
    <col min="12543" max="12543" width="23.28515625" style="1336" customWidth="1"/>
    <col min="12544" max="12544" width="22" style="1336" customWidth="1"/>
    <col min="12545" max="12545" width="23.28515625" style="1336" customWidth="1"/>
    <col min="12546" max="12546" width="15.7109375" style="1336" customWidth="1"/>
    <col min="12547" max="12547" width="15.85546875" style="1336" bestFit="1" customWidth="1"/>
    <col min="12548" max="12548" width="9.28515625" style="1336" customWidth="1"/>
    <col min="12549" max="12549" width="25.7109375" style="1336" customWidth="1"/>
    <col min="12550" max="12550" width="24.7109375" style="1336" customWidth="1"/>
    <col min="12551" max="12551" width="28.85546875" style="1336" customWidth="1"/>
    <col min="12552" max="12791" width="9.28515625" style="1336"/>
    <col min="12792" max="12792" width="11.28515625" style="1336" customWidth="1"/>
    <col min="12793" max="12793" width="9.5703125" style="1336" customWidth="1"/>
    <col min="12794" max="12794" width="48.28515625" style="1336" customWidth="1"/>
    <col min="12795" max="12795" width="81.7109375" style="1336" customWidth="1"/>
    <col min="12796" max="12796" width="22.7109375" style="1336" customWidth="1"/>
    <col min="12797" max="12797" width="23.5703125" style="1336" customWidth="1"/>
    <col min="12798" max="12798" width="27.28515625" style="1336" customWidth="1"/>
    <col min="12799" max="12799" width="23.28515625" style="1336" customWidth="1"/>
    <col min="12800" max="12800" width="22" style="1336" customWidth="1"/>
    <col min="12801" max="12801" width="23.28515625" style="1336" customWidth="1"/>
    <col min="12802" max="12802" width="15.7109375" style="1336" customWidth="1"/>
    <col min="12803" max="12803" width="15.85546875" style="1336" bestFit="1" customWidth="1"/>
    <col min="12804" max="12804" width="9.28515625" style="1336" customWidth="1"/>
    <col min="12805" max="12805" width="25.7109375" style="1336" customWidth="1"/>
    <col min="12806" max="12806" width="24.7109375" style="1336" customWidth="1"/>
    <col min="12807" max="12807" width="28.85546875" style="1336" customWidth="1"/>
    <col min="12808" max="13047" width="9.28515625" style="1336"/>
    <col min="13048" max="13048" width="11.28515625" style="1336" customWidth="1"/>
    <col min="13049" max="13049" width="9.5703125" style="1336" customWidth="1"/>
    <col min="13050" max="13050" width="48.28515625" style="1336" customWidth="1"/>
    <col min="13051" max="13051" width="81.7109375" style="1336" customWidth="1"/>
    <col min="13052" max="13052" width="22.7109375" style="1336" customWidth="1"/>
    <col min="13053" max="13053" width="23.5703125" style="1336" customWidth="1"/>
    <col min="13054" max="13054" width="27.28515625" style="1336" customWidth="1"/>
    <col min="13055" max="13055" width="23.28515625" style="1336" customWidth="1"/>
    <col min="13056" max="13056" width="22" style="1336" customWidth="1"/>
    <col min="13057" max="13057" width="23.28515625" style="1336" customWidth="1"/>
    <col min="13058" max="13058" width="15.7109375" style="1336" customWidth="1"/>
    <col min="13059" max="13059" width="15.85546875" style="1336" bestFit="1" customWidth="1"/>
    <col min="13060" max="13060" width="9.28515625" style="1336" customWidth="1"/>
    <col min="13061" max="13061" width="25.7109375" style="1336" customWidth="1"/>
    <col min="13062" max="13062" width="24.7109375" style="1336" customWidth="1"/>
    <col min="13063" max="13063" width="28.85546875" style="1336" customWidth="1"/>
    <col min="13064" max="13303" width="9.28515625" style="1336"/>
    <col min="13304" max="13304" width="11.28515625" style="1336" customWidth="1"/>
    <col min="13305" max="13305" width="9.5703125" style="1336" customWidth="1"/>
    <col min="13306" max="13306" width="48.28515625" style="1336" customWidth="1"/>
    <col min="13307" max="13307" width="81.7109375" style="1336" customWidth="1"/>
    <col min="13308" max="13308" width="22.7109375" style="1336" customWidth="1"/>
    <col min="13309" max="13309" width="23.5703125" style="1336" customWidth="1"/>
    <col min="13310" max="13310" width="27.28515625" style="1336" customWidth="1"/>
    <col min="13311" max="13311" width="23.28515625" style="1336" customWidth="1"/>
    <col min="13312" max="13312" width="22" style="1336" customWidth="1"/>
    <col min="13313" max="13313" width="23.28515625" style="1336" customWidth="1"/>
    <col min="13314" max="13314" width="15.7109375" style="1336" customWidth="1"/>
    <col min="13315" max="13315" width="15.85546875" style="1336" bestFit="1" customWidth="1"/>
    <col min="13316" max="13316" width="9.28515625" style="1336" customWidth="1"/>
    <col min="13317" max="13317" width="25.7109375" style="1336" customWidth="1"/>
    <col min="13318" max="13318" width="24.7109375" style="1336" customWidth="1"/>
    <col min="13319" max="13319" width="28.85546875" style="1336" customWidth="1"/>
    <col min="13320" max="13559" width="9.28515625" style="1336"/>
    <col min="13560" max="13560" width="11.28515625" style="1336" customWidth="1"/>
    <col min="13561" max="13561" width="9.5703125" style="1336" customWidth="1"/>
    <col min="13562" max="13562" width="48.28515625" style="1336" customWidth="1"/>
    <col min="13563" max="13563" width="81.7109375" style="1336" customWidth="1"/>
    <col min="13564" max="13564" width="22.7109375" style="1336" customWidth="1"/>
    <col min="13565" max="13565" width="23.5703125" style="1336" customWidth="1"/>
    <col min="13566" max="13566" width="27.28515625" style="1336" customWidth="1"/>
    <col min="13567" max="13567" width="23.28515625" style="1336" customWidth="1"/>
    <col min="13568" max="13568" width="22" style="1336" customWidth="1"/>
    <col min="13569" max="13569" width="23.28515625" style="1336" customWidth="1"/>
    <col min="13570" max="13570" width="15.7109375" style="1336" customWidth="1"/>
    <col min="13571" max="13571" width="15.85546875" style="1336" bestFit="1" customWidth="1"/>
    <col min="13572" max="13572" width="9.28515625" style="1336" customWidth="1"/>
    <col min="13573" max="13573" width="25.7109375" style="1336" customWidth="1"/>
    <col min="13574" max="13574" width="24.7109375" style="1336" customWidth="1"/>
    <col min="13575" max="13575" width="28.85546875" style="1336" customWidth="1"/>
    <col min="13576" max="13815" width="9.28515625" style="1336"/>
    <col min="13816" max="13816" width="11.28515625" style="1336" customWidth="1"/>
    <col min="13817" max="13817" width="9.5703125" style="1336" customWidth="1"/>
    <col min="13818" max="13818" width="48.28515625" style="1336" customWidth="1"/>
    <col min="13819" max="13819" width="81.7109375" style="1336" customWidth="1"/>
    <col min="13820" max="13820" width="22.7109375" style="1336" customWidth="1"/>
    <col min="13821" max="13821" width="23.5703125" style="1336" customWidth="1"/>
    <col min="13822" max="13822" width="27.28515625" style="1336" customWidth="1"/>
    <col min="13823" max="13823" width="23.28515625" style="1336" customWidth="1"/>
    <col min="13824" max="13824" width="22" style="1336" customWidth="1"/>
    <col min="13825" max="13825" width="23.28515625" style="1336" customWidth="1"/>
    <col min="13826" max="13826" width="15.7109375" style="1336" customWidth="1"/>
    <col min="13827" max="13827" width="15.85546875" style="1336" bestFit="1" customWidth="1"/>
    <col min="13828" max="13828" width="9.28515625" style="1336" customWidth="1"/>
    <col min="13829" max="13829" width="25.7109375" style="1336" customWidth="1"/>
    <col min="13830" max="13830" width="24.7109375" style="1336" customWidth="1"/>
    <col min="13831" max="13831" width="28.85546875" style="1336" customWidth="1"/>
    <col min="13832" max="14071" width="9.28515625" style="1336"/>
    <col min="14072" max="14072" width="11.28515625" style="1336" customWidth="1"/>
    <col min="14073" max="14073" width="9.5703125" style="1336" customWidth="1"/>
    <col min="14074" max="14074" width="48.28515625" style="1336" customWidth="1"/>
    <col min="14075" max="14075" width="81.7109375" style="1336" customWidth="1"/>
    <col min="14076" max="14076" width="22.7109375" style="1336" customWidth="1"/>
    <col min="14077" max="14077" width="23.5703125" style="1336" customWidth="1"/>
    <col min="14078" max="14078" width="27.28515625" style="1336" customWidth="1"/>
    <col min="14079" max="14079" width="23.28515625" style="1336" customWidth="1"/>
    <col min="14080" max="14080" width="22" style="1336" customWidth="1"/>
    <col min="14081" max="14081" width="23.28515625" style="1336" customWidth="1"/>
    <col min="14082" max="14082" width="15.7109375" style="1336" customWidth="1"/>
    <col min="14083" max="14083" width="15.85546875" style="1336" bestFit="1" customWidth="1"/>
    <col min="14084" max="14084" width="9.28515625" style="1336" customWidth="1"/>
    <col min="14085" max="14085" width="25.7109375" style="1336" customWidth="1"/>
    <col min="14086" max="14086" width="24.7109375" style="1336" customWidth="1"/>
    <col min="14087" max="14087" width="28.85546875" style="1336" customWidth="1"/>
    <col min="14088" max="14327" width="9.28515625" style="1336"/>
    <col min="14328" max="14328" width="11.28515625" style="1336" customWidth="1"/>
    <col min="14329" max="14329" width="9.5703125" style="1336" customWidth="1"/>
    <col min="14330" max="14330" width="48.28515625" style="1336" customWidth="1"/>
    <col min="14331" max="14331" width="81.7109375" style="1336" customWidth="1"/>
    <col min="14332" max="14332" width="22.7109375" style="1336" customWidth="1"/>
    <col min="14333" max="14333" width="23.5703125" style="1336" customWidth="1"/>
    <col min="14334" max="14334" width="27.28515625" style="1336" customWidth="1"/>
    <col min="14335" max="14335" width="23.28515625" style="1336" customWidth="1"/>
    <col min="14336" max="14336" width="22" style="1336" customWidth="1"/>
    <col min="14337" max="14337" width="23.28515625" style="1336" customWidth="1"/>
    <col min="14338" max="14338" width="15.7109375" style="1336" customWidth="1"/>
    <col min="14339" max="14339" width="15.85546875" style="1336" bestFit="1" customWidth="1"/>
    <col min="14340" max="14340" width="9.28515625" style="1336" customWidth="1"/>
    <col min="14341" max="14341" width="25.7109375" style="1336" customWidth="1"/>
    <col min="14342" max="14342" width="24.7109375" style="1336" customWidth="1"/>
    <col min="14343" max="14343" width="28.85546875" style="1336" customWidth="1"/>
    <col min="14344" max="14583" width="9.28515625" style="1336"/>
    <col min="14584" max="14584" width="11.28515625" style="1336" customWidth="1"/>
    <col min="14585" max="14585" width="9.5703125" style="1336" customWidth="1"/>
    <col min="14586" max="14586" width="48.28515625" style="1336" customWidth="1"/>
    <col min="14587" max="14587" width="81.7109375" style="1336" customWidth="1"/>
    <col min="14588" max="14588" width="22.7109375" style="1336" customWidth="1"/>
    <col min="14589" max="14589" width="23.5703125" style="1336" customWidth="1"/>
    <col min="14590" max="14590" width="27.28515625" style="1336" customWidth="1"/>
    <col min="14591" max="14591" width="23.28515625" style="1336" customWidth="1"/>
    <col min="14592" max="14592" width="22" style="1336" customWidth="1"/>
    <col min="14593" max="14593" width="23.28515625" style="1336" customWidth="1"/>
    <col min="14594" max="14594" width="15.7109375" style="1336" customWidth="1"/>
    <col min="14595" max="14595" width="15.85546875" style="1336" bestFit="1" customWidth="1"/>
    <col min="14596" max="14596" width="9.28515625" style="1336" customWidth="1"/>
    <col min="14597" max="14597" width="25.7109375" style="1336" customWidth="1"/>
    <col min="14598" max="14598" width="24.7109375" style="1336" customWidth="1"/>
    <col min="14599" max="14599" width="28.85546875" style="1336" customWidth="1"/>
    <col min="14600" max="14839" width="9.28515625" style="1336"/>
    <col min="14840" max="14840" width="11.28515625" style="1336" customWidth="1"/>
    <col min="14841" max="14841" width="9.5703125" style="1336" customWidth="1"/>
    <col min="14842" max="14842" width="48.28515625" style="1336" customWidth="1"/>
    <col min="14843" max="14843" width="81.7109375" style="1336" customWidth="1"/>
    <col min="14844" max="14844" width="22.7109375" style="1336" customWidth="1"/>
    <col min="14845" max="14845" width="23.5703125" style="1336" customWidth="1"/>
    <col min="14846" max="14846" width="27.28515625" style="1336" customWidth="1"/>
    <col min="14847" max="14847" width="23.28515625" style="1336" customWidth="1"/>
    <col min="14848" max="14848" width="22" style="1336" customWidth="1"/>
    <col min="14849" max="14849" width="23.28515625" style="1336" customWidth="1"/>
    <col min="14850" max="14850" width="15.7109375" style="1336" customWidth="1"/>
    <col min="14851" max="14851" width="15.85546875" style="1336" bestFit="1" customWidth="1"/>
    <col min="14852" max="14852" width="9.28515625" style="1336" customWidth="1"/>
    <col min="14853" max="14853" width="25.7109375" style="1336" customWidth="1"/>
    <col min="14854" max="14854" width="24.7109375" style="1336" customWidth="1"/>
    <col min="14855" max="14855" width="28.85546875" style="1336" customWidth="1"/>
    <col min="14856" max="15095" width="9.28515625" style="1336"/>
    <col min="15096" max="15096" width="11.28515625" style="1336" customWidth="1"/>
    <col min="15097" max="15097" width="9.5703125" style="1336" customWidth="1"/>
    <col min="15098" max="15098" width="48.28515625" style="1336" customWidth="1"/>
    <col min="15099" max="15099" width="81.7109375" style="1336" customWidth="1"/>
    <col min="15100" max="15100" width="22.7109375" style="1336" customWidth="1"/>
    <col min="15101" max="15101" width="23.5703125" style="1336" customWidth="1"/>
    <col min="15102" max="15102" width="27.28515625" style="1336" customWidth="1"/>
    <col min="15103" max="15103" width="23.28515625" style="1336" customWidth="1"/>
    <col min="15104" max="15104" width="22" style="1336" customWidth="1"/>
    <col min="15105" max="15105" width="23.28515625" style="1336" customWidth="1"/>
    <col min="15106" max="15106" width="15.7109375" style="1336" customWidth="1"/>
    <col min="15107" max="15107" width="15.85546875" style="1336" bestFit="1" customWidth="1"/>
    <col min="15108" max="15108" width="9.28515625" style="1336" customWidth="1"/>
    <col min="15109" max="15109" width="25.7109375" style="1336" customWidth="1"/>
    <col min="15110" max="15110" width="24.7109375" style="1336" customWidth="1"/>
    <col min="15111" max="15111" width="28.85546875" style="1336" customWidth="1"/>
    <col min="15112" max="15351" width="9.28515625" style="1336"/>
    <col min="15352" max="15352" width="11.28515625" style="1336" customWidth="1"/>
    <col min="15353" max="15353" width="9.5703125" style="1336" customWidth="1"/>
    <col min="15354" max="15354" width="48.28515625" style="1336" customWidth="1"/>
    <col min="15355" max="15355" width="81.7109375" style="1336" customWidth="1"/>
    <col min="15356" max="15356" width="22.7109375" style="1336" customWidth="1"/>
    <col min="15357" max="15357" width="23.5703125" style="1336" customWidth="1"/>
    <col min="15358" max="15358" width="27.28515625" style="1336" customWidth="1"/>
    <col min="15359" max="15359" width="23.28515625" style="1336" customWidth="1"/>
    <col min="15360" max="15360" width="22" style="1336" customWidth="1"/>
    <col min="15361" max="15361" width="23.28515625" style="1336" customWidth="1"/>
    <col min="15362" max="15362" width="15.7109375" style="1336" customWidth="1"/>
    <col min="15363" max="15363" width="15.85546875" style="1336" bestFit="1" customWidth="1"/>
    <col min="15364" max="15364" width="9.28515625" style="1336" customWidth="1"/>
    <col min="15365" max="15365" width="25.7109375" style="1336" customWidth="1"/>
    <col min="15366" max="15366" width="24.7109375" style="1336" customWidth="1"/>
    <col min="15367" max="15367" width="28.85546875" style="1336" customWidth="1"/>
    <col min="15368" max="15607" width="9.28515625" style="1336"/>
    <col min="15608" max="15608" width="11.28515625" style="1336" customWidth="1"/>
    <col min="15609" max="15609" width="9.5703125" style="1336" customWidth="1"/>
    <col min="15610" max="15610" width="48.28515625" style="1336" customWidth="1"/>
    <col min="15611" max="15611" width="81.7109375" style="1336" customWidth="1"/>
    <col min="15612" max="15612" width="22.7109375" style="1336" customWidth="1"/>
    <col min="15613" max="15613" width="23.5703125" style="1336" customWidth="1"/>
    <col min="15614" max="15614" width="27.28515625" style="1336" customWidth="1"/>
    <col min="15615" max="15615" width="23.28515625" style="1336" customWidth="1"/>
    <col min="15616" max="15616" width="22" style="1336" customWidth="1"/>
    <col min="15617" max="15617" width="23.28515625" style="1336" customWidth="1"/>
    <col min="15618" max="15618" width="15.7109375" style="1336" customWidth="1"/>
    <col min="15619" max="15619" width="15.85546875" style="1336" bestFit="1" customWidth="1"/>
    <col min="15620" max="15620" width="9.28515625" style="1336" customWidth="1"/>
    <col min="15621" max="15621" width="25.7109375" style="1336" customWidth="1"/>
    <col min="15622" max="15622" width="24.7109375" style="1336" customWidth="1"/>
    <col min="15623" max="15623" width="28.85546875" style="1336" customWidth="1"/>
    <col min="15624" max="15863" width="9.28515625" style="1336"/>
    <col min="15864" max="15864" width="11.28515625" style="1336" customWidth="1"/>
    <col min="15865" max="15865" width="9.5703125" style="1336" customWidth="1"/>
    <col min="15866" max="15866" width="48.28515625" style="1336" customWidth="1"/>
    <col min="15867" max="15867" width="81.7109375" style="1336" customWidth="1"/>
    <col min="15868" max="15868" width="22.7109375" style="1336" customWidth="1"/>
    <col min="15869" max="15869" width="23.5703125" style="1336" customWidth="1"/>
    <col min="15870" max="15870" width="27.28515625" style="1336" customWidth="1"/>
    <col min="15871" max="15871" width="23.28515625" style="1336" customWidth="1"/>
    <col min="15872" max="15872" width="22" style="1336" customWidth="1"/>
    <col min="15873" max="15873" width="23.28515625" style="1336" customWidth="1"/>
    <col min="15874" max="15874" width="15.7109375" style="1336" customWidth="1"/>
    <col min="15875" max="15875" width="15.85546875" style="1336" bestFit="1" customWidth="1"/>
    <col min="15876" max="15876" width="9.28515625" style="1336" customWidth="1"/>
    <col min="15877" max="15877" width="25.7109375" style="1336" customWidth="1"/>
    <col min="15878" max="15878" width="24.7109375" style="1336" customWidth="1"/>
    <col min="15879" max="15879" width="28.85546875" style="1336" customWidth="1"/>
    <col min="15880" max="16119" width="9.28515625" style="1336"/>
    <col min="16120" max="16120" width="11.28515625" style="1336" customWidth="1"/>
    <col min="16121" max="16121" width="9.5703125" style="1336" customWidth="1"/>
    <col min="16122" max="16122" width="48.28515625" style="1336" customWidth="1"/>
    <col min="16123" max="16123" width="81.7109375" style="1336" customWidth="1"/>
    <col min="16124" max="16124" width="22.7109375" style="1336" customWidth="1"/>
    <col min="16125" max="16125" width="23.5703125" style="1336" customWidth="1"/>
    <col min="16126" max="16126" width="27.28515625" style="1336" customWidth="1"/>
    <col min="16127" max="16127" width="23.28515625" style="1336" customWidth="1"/>
    <col min="16128" max="16128" width="22" style="1336" customWidth="1"/>
    <col min="16129" max="16129" width="23.28515625" style="1336" customWidth="1"/>
    <col min="16130" max="16130" width="15.7109375" style="1336" customWidth="1"/>
    <col min="16131" max="16131" width="15.85546875" style="1336" bestFit="1" customWidth="1"/>
    <col min="16132" max="16132" width="9.28515625" style="1336" customWidth="1"/>
    <col min="16133" max="16133" width="25.7109375" style="1336" customWidth="1"/>
    <col min="16134" max="16134" width="24.7109375" style="1336" customWidth="1"/>
    <col min="16135" max="16135" width="28.85546875" style="1336" customWidth="1"/>
    <col min="16136" max="16384" width="9.28515625" style="1336"/>
  </cols>
  <sheetData>
    <row r="1" spans="1:12" ht="22.5" customHeight="1">
      <c r="A1" s="1327" t="s">
        <v>838</v>
      </c>
      <c r="B1" s="1328"/>
      <c r="C1" s="1329"/>
      <c r="D1" s="1330"/>
      <c r="E1" s="1331"/>
      <c r="F1" s="1331"/>
      <c r="G1" s="1332"/>
      <c r="H1" s="1333"/>
      <c r="I1" s="1333"/>
      <c r="J1" s="1332"/>
      <c r="K1" s="1334"/>
      <c r="L1" s="1335"/>
    </row>
    <row r="2" spans="1:12" ht="22.5" customHeight="1">
      <c r="A2" s="1731" t="s">
        <v>839</v>
      </c>
      <c r="B2" s="1732"/>
      <c r="C2" s="1732"/>
      <c r="D2" s="1732"/>
      <c r="E2" s="1732"/>
      <c r="F2" s="1732"/>
      <c r="G2" s="1733"/>
      <c r="H2" s="1733"/>
      <c r="I2" s="1733"/>
      <c r="J2" s="1733"/>
      <c r="K2" s="1733"/>
      <c r="L2" s="1733"/>
    </row>
    <row r="3" spans="1:12" ht="28.5" customHeight="1" thickBot="1">
      <c r="A3" s="1337"/>
      <c r="B3" s="1338"/>
      <c r="C3" s="1329"/>
      <c r="D3" s="1339"/>
      <c r="E3" s="1331"/>
      <c r="F3" s="1340"/>
      <c r="G3" s="1332"/>
      <c r="H3" s="1333"/>
      <c r="I3" s="1333"/>
      <c r="J3" s="1332"/>
      <c r="K3" s="1734" t="s">
        <v>2</v>
      </c>
      <c r="L3" s="1734"/>
    </row>
    <row r="4" spans="1:12" ht="18" customHeight="1">
      <c r="A4" s="1735" t="s">
        <v>840</v>
      </c>
      <c r="B4" s="1737" t="s">
        <v>841</v>
      </c>
      <c r="C4" s="1737"/>
      <c r="D4" s="1737" t="s">
        <v>842</v>
      </c>
      <c r="E4" s="1737" t="s">
        <v>843</v>
      </c>
      <c r="F4" s="1739"/>
      <c r="G4" s="1740" t="s">
        <v>844</v>
      </c>
      <c r="H4" s="1741"/>
      <c r="I4" s="1742" t="s">
        <v>229</v>
      </c>
      <c r="J4" s="1743"/>
      <c r="K4" s="1744" t="s">
        <v>433</v>
      </c>
      <c r="L4" s="1745"/>
    </row>
    <row r="5" spans="1:12" ht="63.75" customHeight="1">
      <c r="A5" s="1736"/>
      <c r="B5" s="1738"/>
      <c r="C5" s="1738"/>
      <c r="D5" s="1738"/>
      <c r="E5" s="1341" t="s">
        <v>845</v>
      </c>
      <c r="F5" s="1342" t="s">
        <v>846</v>
      </c>
      <c r="G5" s="1343" t="s">
        <v>845</v>
      </c>
      <c r="H5" s="1342" t="s">
        <v>846</v>
      </c>
      <c r="I5" s="1344" t="s">
        <v>845</v>
      </c>
      <c r="J5" s="1342" t="s">
        <v>846</v>
      </c>
      <c r="K5" s="1345" t="s">
        <v>847</v>
      </c>
      <c r="L5" s="1346" t="s">
        <v>848</v>
      </c>
    </row>
    <row r="6" spans="1:12" s="1354" customFormat="1" ht="17.25" customHeight="1" thickBot="1">
      <c r="A6" s="1347">
        <v>1</v>
      </c>
      <c r="B6" s="1348">
        <v>2</v>
      </c>
      <c r="C6" s="1349">
        <v>3</v>
      </c>
      <c r="D6" s="1347">
        <v>4</v>
      </c>
      <c r="E6" s="1348">
        <v>5</v>
      </c>
      <c r="F6" s="1349">
        <v>6</v>
      </c>
      <c r="G6" s="1350">
        <v>7</v>
      </c>
      <c r="H6" s="1351">
        <v>8</v>
      </c>
      <c r="I6" s="1352">
        <v>9</v>
      </c>
      <c r="J6" s="1348">
        <v>10</v>
      </c>
      <c r="K6" s="1348">
        <v>11</v>
      </c>
      <c r="L6" s="1353">
        <v>12</v>
      </c>
    </row>
    <row r="7" spans="1:12" s="1354" customFormat="1" ht="45" customHeight="1" thickBot="1">
      <c r="A7" s="1355" t="s">
        <v>849</v>
      </c>
      <c r="B7" s="1356" t="s">
        <v>390</v>
      </c>
      <c r="C7" s="1357" t="s">
        <v>391</v>
      </c>
      <c r="D7" s="1358" t="s">
        <v>808</v>
      </c>
      <c r="E7" s="1359"/>
      <c r="F7" s="1360"/>
      <c r="G7" s="1361">
        <v>218757</v>
      </c>
      <c r="H7" s="1361">
        <f>G7</f>
        <v>218757</v>
      </c>
      <c r="I7" s="1362"/>
      <c r="J7" s="1361">
        <f>I7</f>
        <v>0</v>
      </c>
      <c r="K7" s="1363">
        <v>0</v>
      </c>
      <c r="L7" s="1364">
        <v>0</v>
      </c>
    </row>
    <row r="8" spans="1:12" s="1354" customFormat="1" ht="45" customHeight="1" thickBot="1">
      <c r="A8" s="1355" t="s">
        <v>850</v>
      </c>
      <c r="B8" s="1356" t="s">
        <v>390</v>
      </c>
      <c r="C8" s="1357" t="s">
        <v>391</v>
      </c>
      <c r="D8" s="1358" t="s">
        <v>808</v>
      </c>
      <c r="E8" s="1359"/>
      <c r="F8" s="1360"/>
      <c r="G8" s="1361">
        <v>218757</v>
      </c>
      <c r="H8" s="1361">
        <f>G8</f>
        <v>218757</v>
      </c>
      <c r="I8" s="1362"/>
      <c r="J8" s="1361">
        <f>I8</f>
        <v>0</v>
      </c>
      <c r="K8" s="1363">
        <v>0</v>
      </c>
      <c r="L8" s="1364">
        <v>0</v>
      </c>
    </row>
    <row r="9" spans="1:12" s="1354" customFormat="1" ht="45" customHeight="1">
      <c r="A9" s="1756" t="s">
        <v>851</v>
      </c>
      <c r="B9" s="1758" t="s">
        <v>390</v>
      </c>
      <c r="C9" s="1365" t="s">
        <v>391</v>
      </c>
      <c r="D9" s="1366" t="s">
        <v>809</v>
      </c>
      <c r="E9" s="1367"/>
      <c r="F9" s="1368"/>
      <c r="G9" s="1369">
        <v>510000</v>
      </c>
      <c r="H9" s="1754">
        <f>SUM(G9:G10)</f>
        <v>825559</v>
      </c>
      <c r="I9" s="1370"/>
      <c r="J9" s="1760"/>
      <c r="K9" s="1371">
        <v>0</v>
      </c>
      <c r="L9" s="1372">
        <v>0</v>
      </c>
    </row>
    <row r="10" spans="1:12" s="1354" customFormat="1" ht="45" customHeight="1" thickBot="1">
      <c r="A10" s="1757"/>
      <c r="B10" s="1759"/>
      <c r="C10" s="1373" t="s">
        <v>391</v>
      </c>
      <c r="D10" s="1374" t="s">
        <v>808</v>
      </c>
      <c r="E10" s="1375"/>
      <c r="F10" s="1376"/>
      <c r="G10" s="1377">
        <v>315559</v>
      </c>
      <c r="H10" s="1755"/>
      <c r="I10" s="1378"/>
      <c r="J10" s="1761"/>
      <c r="K10" s="1379">
        <v>0</v>
      </c>
      <c r="L10" s="1380">
        <v>0</v>
      </c>
    </row>
    <row r="11" spans="1:12" s="1354" customFormat="1" ht="45" customHeight="1" thickBot="1">
      <c r="A11" s="1381" t="s">
        <v>852</v>
      </c>
      <c r="B11" s="1382" t="s">
        <v>390</v>
      </c>
      <c r="C11" s="1383" t="s">
        <v>391</v>
      </c>
      <c r="D11" s="1384" t="s">
        <v>808</v>
      </c>
      <c r="E11" s="1385"/>
      <c r="F11" s="1386"/>
      <c r="G11" s="1387">
        <v>218757</v>
      </c>
      <c r="H11" s="1387">
        <f>G11</f>
        <v>218757</v>
      </c>
      <c r="I11" s="1388"/>
      <c r="J11" s="1387">
        <f>I11</f>
        <v>0</v>
      </c>
      <c r="K11" s="1389">
        <v>0</v>
      </c>
      <c r="L11" s="1390">
        <v>0</v>
      </c>
    </row>
    <row r="12" spans="1:12" s="1354" customFormat="1" ht="45" customHeight="1" thickBot="1">
      <c r="A12" s="1355" t="s">
        <v>853</v>
      </c>
      <c r="B12" s="1356" t="s">
        <v>390</v>
      </c>
      <c r="C12" s="1357" t="s">
        <v>391</v>
      </c>
      <c r="D12" s="1358" t="s">
        <v>808</v>
      </c>
      <c r="E12" s="1359"/>
      <c r="F12" s="1360"/>
      <c r="G12" s="1361">
        <v>218757</v>
      </c>
      <c r="H12" s="1361">
        <f>G12</f>
        <v>218757</v>
      </c>
      <c r="I12" s="1362"/>
      <c r="J12" s="1361">
        <f>I12</f>
        <v>0</v>
      </c>
      <c r="K12" s="1363">
        <v>0</v>
      </c>
      <c r="L12" s="1364">
        <v>0</v>
      </c>
    </row>
    <row r="13" spans="1:12" s="1354" customFormat="1" ht="45" customHeight="1" thickBot="1">
      <c r="A13" s="1381" t="s">
        <v>854</v>
      </c>
      <c r="B13" s="1382" t="s">
        <v>390</v>
      </c>
      <c r="C13" s="1383" t="s">
        <v>391</v>
      </c>
      <c r="D13" s="1384" t="s">
        <v>808</v>
      </c>
      <c r="E13" s="1385"/>
      <c r="F13" s="1386"/>
      <c r="G13" s="1387">
        <v>218757</v>
      </c>
      <c r="H13" s="1387">
        <f>G13</f>
        <v>218757</v>
      </c>
      <c r="I13" s="1388"/>
      <c r="J13" s="1387">
        <f>I13</f>
        <v>0</v>
      </c>
      <c r="K13" s="1391">
        <v>0</v>
      </c>
      <c r="L13" s="1392">
        <v>0</v>
      </c>
    </row>
    <row r="14" spans="1:12" s="1354" customFormat="1" ht="45" customHeight="1">
      <c r="A14" s="1756" t="s">
        <v>855</v>
      </c>
      <c r="B14" s="1758" t="s">
        <v>390</v>
      </c>
      <c r="C14" s="1762" t="s">
        <v>391</v>
      </c>
      <c r="D14" s="1366" t="s">
        <v>805</v>
      </c>
      <c r="E14" s="1393">
        <v>524000</v>
      </c>
      <c r="F14" s="1393">
        <f>E14</f>
        <v>524000</v>
      </c>
      <c r="G14" s="1369">
        <v>1715922</v>
      </c>
      <c r="H14" s="1764">
        <f>G14+G15</f>
        <v>1934679</v>
      </c>
      <c r="I14" s="1394">
        <v>1715921.16</v>
      </c>
      <c r="J14" s="1766">
        <f>I14+I15</f>
        <v>1715921.16</v>
      </c>
      <c r="K14" s="1395">
        <f>I14/E14</f>
        <v>3.2746587022900764</v>
      </c>
      <c r="L14" s="1396">
        <f>I14/G14</f>
        <v>0.99999951046725899</v>
      </c>
    </row>
    <row r="15" spans="1:12" s="1354" customFormat="1" ht="45" customHeight="1" thickBot="1">
      <c r="A15" s="1757"/>
      <c r="B15" s="1759"/>
      <c r="C15" s="1763"/>
      <c r="D15" s="1397" t="s">
        <v>808</v>
      </c>
      <c r="E15" s="1398"/>
      <c r="F15" s="1398"/>
      <c r="G15" s="1377">
        <v>218757</v>
      </c>
      <c r="H15" s="1765"/>
      <c r="I15" s="1399"/>
      <c r="J15" s="1767"/>
      <c r="K15" s="1400">
        <v>0</v>
      </c>
      <c r="L15" s="1401">
        <v>0</v>
      </c>
    </row>
    <row r="16" spans="1:12" s="1354" customFormat="1" ht="45" customHeight="1" thickBot="1">
      <c r="A16" s="1381" t="s">
        <v>856</v>
      </c>
      <c r="B16" s="1382" t="s">
        <v>390</v>
      </c>
      <c r="C16" s="1383" t="s">
        <v>391</v>
      </c>
      <c r="D16" s="1384" t="s">
        <v>808</v>
      </c>
      <c r="E16" s="1402"/>
      <c r="F16" s="1402"/>
      <c r="G16" s="1387">
        <v>218757</v>
      </c>
      <c r="H16" s="1387">
        <f>G16</f>
        <v>218757</v>
      </c>
      <c r="I16" s="1403"/>
      <c r="J16" s="1404"/>
      <c r="K16" s="1389">
        <v>0</v>
      </c>
      <c r="L16" s="1390">
        <v>0</v>
      </c>
    </row>
    <row r="17" spans="1:12" s="1354" customFormat="1" ht="45" customHeight="1" thickBot="1">
      <c r="A17" s="1355" t="s">
        <v>857</v>
      </c>
      <c r="B17" s="1356" t="s">
        <v>390</v>
      </c>
      <c r="C17" s="1357" t="s">
        <v>391</v>
      </c>
      <c r="D17" s="1358" t="s">
        <v>808</v>
      </c>
      <c r="E17" s="1405"/>
      <c r="F17" s="1405"/>
      <c r="G17" s="1361">
        <v>218757</v>
      </c>
      <c r="H17" s="1361">
        <f>G17</f>
        <v>218757</v>
      </c>
      <c r="I17" s="1406"/>
      <c r="J17" s="1407"/>
      <c r="K17" s="1363">
        <v>0</v>
      </c>
      <c r="L17" s="1364">
        <v>0</v>
      </c>
    </row>
    <row r="18" spans="1:12" s="1354" customFormat="1" ht="45" customHeight="1" thickBot="1">
      <c r="A18" s="1355" t="s">
        <v>858</v>
      </c>
      <c r="B18" s="1356" t="s">
        <v>390</v>
      </c>
      <c r="C18" s="1357" t="s">
        <v>391</v>
      </c>
      <c r="D18" s="1358" t="s">
        <v>808</v>
      </c>
      <c r="E18" s="1405"/>
      <c r="F18" s="1405"/>
      <c r="G18" s="1361">
        <v>218757</v>
      </c>
      <c r="H18" s="1361">
        <f>G18</f>
        <v>218757</v>
      </c>
      <c r="I18" s="1406"/>
      <c r="J18" s="1407"/>
      <c r="K18" s="1363">
        <v>0</v>
      </c>
      <c r="L18" s="1364">
        <v>0</v>
      </c>
    </row>
    <row r="19" spans="1:12" s="1354" customFormat="1" ht="45" customHeight="1" thickBot="1">
      <c r="A19" s="1381" t="s">
        <v>859</v>
      </c>
      <c r="B19" s="1382" t="s">
        <v>390</v>
      </c>
      <c r="C19" s="1383" t="s">
        <v>391</v>
      </c>
      <c r="D19" s="1358" t="s">
        <v>808</v>
      </c>
      <c r="E19" s="1402"/>
      <c r="F19" s="1402"/>
      <c r="G19" s="1387">
        <v>218757</v>
      </c>
      <c r="H19" s="1387">
        <f>G19</f>
        <v>218757</v>
      </c>
      <c r="I19" s="1403"/>
      <c r="J19" s="1404">
        <f>I19</f>
        <v>0</v>
      </c>
      <c r="K19" s="1389">
        <v>0</v>
      </c>
      <c r="L19" s="1390">
        <v>0</v>
      </c>
    </row>
    <row r="20" spans="1:12" ht="45" customHeight="1">
      <c r="A20" s="1746">
        <v>16</v>
      </c>
      <c r="B20" s="1748">
        <v>750</v>
      </c>
      <c r="C20" s="1750" t="s">
        <v>83</v>
      </c>
      <c r="D20" s="1366" t="s">
        <v>805</v>
      </c>
      <c r="E20" s="1408">
        <v>3886000</v>
      </c>
      <c r="F20" s="1752">
        <f>SUM(E20:E21)</f>
        <v>12719000</v>
      </c>
      <c r="G20" s="1394">
        <v>3886000</v>
      </c>
      <c r="H20" s="1754">
        <f>SUM(G20:G21)</f>
        <v>12231000</v>
      </c>
      <c r="I20" s="1409">
        <v>0</v>
      </c>
      <c r="J20" s="1752">
        <f>SUM(I20:I21)</f>
        <v>6113714.3099999996</v>
      </c>
      <c r="K20" s="1371">
        <v>0</v>
      </c>
      <c r="L20" s="1372">
        <v>0</v>
      </c>
    </row>
    <row r="21" spans="1:12" ht="45" customHeight="1" thickBot="1">
      <c r="A21" s="1747"/>
      <c r="B21" s="1749"/>
      <c r="C21" s="1751"/>
      <c r="D21" s="1397" t="s">
        <v>808</v>
      </c>
      <c r="E21" s="1410">
        <v>8833000</v>
      </c>
      <c r="F21" s="1753"/>
      <c r="G21" s="1399">
        <v>8345000</v>
      </c>
      <c r="H21" s="1755"/>
      <c r="I21" s="1411">
        <v>6113714.3099999996</v>
      </c>
      <c r="J21" s="1753"/>
      <c r="K21" s="1412">
        <f t="shared" ref="K21:K28" si="0">I21/E21</f>
        <v>0.6921447198007471</v>
      </c>
      <c r="L21" s="1413">
        <f t="shared" ref="L21:L39" si="1">I21/G21</f>
        <v>0.73262004913121626</v>
      </c>
    </row>
    <row r="22" spans="1:12" ht="45" customHeight="1" thickBot="1">
      <c r="A22" s="1355">
        <v>17</v>
      </c>
      <c r="B22" s="1609">
        <v>750</v>
      </c>
      <c r="C22" s="1610" t="s">
        <v>83</v>
      </c>
      <c r="D22" s="1358" t="s">
        <v>808</v>
      </c>
      <c r="E22" s="1405">
        <v>14209000</v>
      </c>
      <c r="F22" s="1405">
        <f>E22</f>
        <v>14209000</v>
      </c>
      <c r="G22" s="1406">
        <v>14209000</v>
      </c>
      <c r="H22" s="1406">
        <f>G22</f>
        <v>14209000</v>
      </c>
      <c r="I22" s="1407">
        <v>6787926.0399999982</v>
      </c>
      <c r="J22" s="1407">
        <f>I22</f>
        <v>6787926.0399999982</v>
      </c>
      <c r="K22" s="1611">
        <f t="shared" si="0"/>
        <v>0.47772018016749934</v>
      </c>
      <c r="L22" s="1491">
        <f t="shared" si="1"/>
        <v>0.47772018016749934</v>
      </c>
    </row>
    <row r="23" spans="1:12" ht="45" customHeight="1">
      <c r="A23" s="1746">
        <v>18</v>
      </c>
      <c r="B23" s="1418">
        <v>710</v>
      </c>
      <c r="C23" s="1366" t="s">
        <v>373</v>
      </c>
      <c r="D23" s="1366" t="s">
        <v>808</v>
      </c>
      <c r="E23" s="1408">
        <v>1180000</v>
      </c>
      <c r="F23" s="1752">
        <f>E23+E24</f>
        <v>2503000</v>
      </c>
      <c r="G23" s="1394">
        <v>1180000</v>
      </c>
      <c r="H23" s="1754">
        <f>SUM(G23:G24)</f>
        <v>2503000</v>
      </c>
      <c r="I23" s="1419">
        <v>304337.94</v>
      </c>
      <c r="J23" s="1773">
        <f>SUM(I23:I24)</f>
        <v>1265774.07</v>
      </c>
      <c r="K23" s="1395">
        <f t="shared" si="0"/>
        <v>0.25791350847457628</v>
      </c>
      <c r="L23" s="1396">
        <f t="shared" si="1"/>
        <v>0.25791350847457628</v>
      </c>
    </row>
    <row r="24" spans="1:12" ht="45" customHeight="1" thickBot="1">
      <c r="A24" s="1747"/>
      <c r="B24" s="1420">
        <v>750</v>
      </c>
      <c r="C24" s="1397" t="s">
        <v>83</v>
      </c>
      <c r="D24" s="1397" t="s">
        <v>808</v>
      </c>
      <c r="E24" s="1410">
        <v>1323000</v>
      </c>
      <c r="F24" s="1753"/>
      <c r="G24" s="1399">
        <v>1323000</v>
      </c>
      <c r="H24" s="1755"/>
      <c r="I24" s="1411">
        <v>961436.13</v>
      </c>
      <c r="J24" s="1775"/>
      <c r="K24" s="1412">
        <f t="shared" si="0"/>
        <v>0.72670909297052155</v>
      </c>
      <c r="L24" s="1413">
        <f t="shared" si="1"/>
        <v>0.72670909297052155</v>
      </c>
    </row>
    <row r="25" spans="1:12" ht="45" customHeight="1">
      <c r="A25" s="1776">
        <v>19</v>
      </c>
      <c r="B25" s="1778">
        <v>750</v>
      </c>
      <c r="C25" s="1780" t="s">
        <v>83</v>
      </c>
      <c r="D25" s="1421" t="s">
        <v>805</v>
      </c>
      <c r="E25" s="1422">
        <v>8943000</v>
      </c>
      <c r="F25" s="1782">
        <f>SUM(E25:E27)</f>
        <v>28367000</v>
      </c>
      <c r="G25" s="1423">
        <v>26423813</v>
      </c>
      <c r="H25" s="1784">
        <f>SUM(G25:G27)</f>
        <v>73236053</v>
      </c>
      <c r="I25" s="1424">
        <v>10858867.060000001</v>
      </c>
      <c r="J25" s="1782">
        <f>SUM(I25:I27)</f>
        <v>34537422.140000001</v>
      </c>
      <c r="K25" s="1425">
        <f t="shared" si="0"/>
        <v>1.2142309135636811</v>
      </c>
      <c r="L25" s="1426">
        <f t="shared" si="1"/>
        <v>0.41095004191862849</v>
      </c>
    </row>
    <row r="26" spans="1:12" ht="45" customHeight="1">
      <c r="A26" s="1768"/>
      <c r="B26" s="1769"/>
      <c r="C26" s="1770"/>
      <c r="D26" s="1427" t="s">
        <v>809</v>
      </c>
      <c r="E26" s="1428">
        <v>17420000</v>
      </c>
      <c r="F26" s="1771"/>
      <c r="G26" s="1429">
        <v>43737195</v>
      </c>
      <c r="H26" s="1772"/>
      <c r="I26" s="1430">
        <v>22801014.859999999</v>
      </c>
      <c r="J26" s="1771"/>
      <c r="K26" s="1431">
        <f t="shared" si="0"/>
        <v>1.308898671641791</v>
      </c>
      <c r="L26" s="1432">
        <f t="shared" si="1"/>
        <v>0.52131863646033993</v>
      </c>
    </row>
    <row r="27" spans="1:12" ht="45" customHeight="1" thickBot="1">
      <c r="A27" s="1777"/>
      <c r="B27" s="1779"/>
      <c r="C27" s="1781"/>
      <c r="D27" s="1433" t="s">
        <v>808</v>
      </c>
      <c r="E27" s="1434">
        <v>2004000</v>
      </c>
      <c r="F27" s="1783"/>
      <c r="G27" s="1435">
        <v>3075045</v>
      </c>
      <c r="H27" s="1785"/>
      <c r="I27" s="1436">
        <v>877540.22</v>
      </c>
      <c r="J27" s="1783"/>
      <c r="K27" s="1437">
        <f t="shared" si="0"/>
        <v>0.4378943213572854</v>
      </c>
      <c r="L27" s="1438">
        <f t="shared" si="1"/>
        <v>0.28537475711737553</v>
      </c>
    </row>
    <row r="28" spans="1:12" s="1439" customFormat="1" ht="45" customHeight="1">
      <c r="A28" s="1746">
        <v>20</v>
      </c>
      <c r="B28" s="1748">
        <v>150</v>
      </c>
      <c r="C28" s="1750" t="s">
        <v>359</v>
      </c>
      <c r="D28" s="1366" t="s">
        <v>806</v>
      </c>
      <c r="E28" s="1408">
        <v>218454000</v>
      </c>
      <c r="F28" s="1752">
        <f>SUM(E28:E33)</f>
        <v>264095000</v>
      </c>
      <c r="G28" s="1394">
        <v>96348495</v>
      </c>
      <c r="H28" s="1754">
        <f>SUM(G28:G33)</f>
        <v>147167844</v>
      </c>
      <c r="I28" s="1419">
        <v>81191494.799999997</v>
      </c>
      <c r="J28" s="1773">
        <f>SUM(I28:I33)</f>
        <v>109033407.45</v>
      </c>
      <c r="K28" s="1395">
        <f t="shared" si="0"/>
        <v>0.37166403361806144</v>
      </c>
      <c r="L28" s="1396">
        <f t="shared" si="1"/>
        <v>0.84268565689583419</v>
      </c>
    </row>
    <row r="29" spans="1:12" s="1439" customFormat="1" ht="45" customHeight="1">
      <c r="A29" s="1768"/>
      <c r="B29" s="1769"/>
      <c r="C29" s="1770"/>
      <c r="D29" s="1427" t="s">
        <v>809</v>
      </c>
      <c r="E29" s="1428"/>
      <c r="F29" s="1771"/>
      <c r="G29" s="1429">
        <v>16272000</v>
      </c>
      <c r="H29" s="1772"/>
      <c r="I29" s="1430">
        <v>6848814.8099999996</v>
      </c>
      <c r="J29" s="1774"/>
      <c r="K29" s="1440">
        <v>0</v>
      </c>
      <c r="L29" s="1432">
        <f t="shared" si="1"/>
        <v>0.42089569874631266</v>
      </c>
    </row>
    <row r="30" spans="1:12" ht="45" customHeight="1">
      <c r="A30" s="1768"/>
      <c r="B30" s="1441">
        <v>500</v>
      </c>
      <c r="C30" s="1427" t="s">
        <v>364</v>
      </c>
      <c r="D30" s="1427" t="s">
        <v>806</v>
      </c>
      <c r="E30" s="1428">
        <v>14780000</v>
      </c>
      <c r="F30" s="1771"/>
      <c r="G30" s="1429">
        <v>14640000</v>
      </c>
      <c r="H30" s="1772"/>
      <c r="I30" s="1430">
        <v>9799271.2400000002</v>
      </c>
      <c r="J30" s="1774"/>
      <c r="K30" s="1431">
        <f>I30/E30</f>
        <v>0.6630088795669824</v>
      </c>
      <c r="L30" s="1432">
        <f t="shared" si="1"/>
        <v>0.66934912841530059</v>
      </c>
    </row>
    <row r="31" spans="1:12" ht="45" customHeight="1">
      <c r="A31" s="1768"/>
      <c r="B31" s="1769">
        <v>750</v>
      </c>
      <c r="C31" s="1770" t="s">
        <v>83</v>
      </c>
      <c r="D31" s="1427" t="s">
        <v>805</v>
      </c>
      <c r="E31" s="1428"/>
      <c r="F31" s="1771"/>
      <c r="G31" s="1429">
        <v>3742243</v>
      </c>
      <c r="H31" s="1772"/>
      <c r="I31" s="1430">
        <v>3031636.1500000004</v>
      </c>
      <c r="J31" s="1774"/>
      <c r="K31" s="1440">
        <v>0</v>
      </c>
      <c r="L31" s="1432">
        <f t="shared" si="1"/>
        <v>0.81011205044675083</v>
      </c>
    </row>
    <row r="32" spans="1:12" ht="45" customHeight="1">
      <c r="A32" s="1768"/>
      <c r="B32" s="1769"/>
      <c r="C32" s="1770"/>
      <c r="D32" s="1427" t="s">
        <v>806</v>
      </c>
      <c r="E32" s="1428">
        <v>10106000</v>
      </c>
      <c r="F32" s="1771"/>
      <c r="G32" s="1429">
        <v>11246000</v>
      </c>
      <c r="H32" s="1772"/>
      <c r="I32" s="1430">
        <v>4634645.8600000003</v>
      </c>
      <c r="J32" s="1774"/>
      <c r="K32" s="1431">
        <f>I32/E32</f>
        <v>0.45860339006530776</v>
      </c>
      <c r="L32" s="1432">
        <f t="shared" si="1"/>
        <v>0.4121150506846879</v>
      </c>
    </row>
    <row r="33" spans="1:12" ht="45" customHeight="1" thickBot="1">
      <c r="A33" s="1747"/>
      <c r="B33" s="1749"/>
      <c r="C33" s="1751"/>
      <c r="D33" s="1397" t="s">
        <v>809</v>
      </c>
      <c r="E33" s="1410">
        <v>20755000</v>
      </c>
      <c r="F33" s="1753"/>
      <c r="G33" s="1399">
        <v>4919106</v>
      </c>
      <c r="H33" s="1755"/>
      <c r="I33" s="1411">
        <v>3527544.59</v>
      </c>
      <c r="J33" s="1775"/>
      <c r="K33" s="1412">
        <f>I33/E33</f>
        <v>0.16996119441098531</v>
      </c>
      <c r="L33" s="1413">
        <f t="shared" si="1"/>
        <v>0.7171109120234449</v>
      </c>
    </row>
    <row r="34" spans="1:12" ht="45" customHeight="1">
      <c r="A34" s="1746">
        <v>21</v>
      </c>
      <c r="B34" s="1748">
        <v>600</v>
      </c>
      <c r="C34" s="1750" t="s">
        <v>368</v>
      </c>
      <c r="D34" s="1366" t="s">
        <v>805</v>
      </c>
      <c r="E34" s="1408">
        <v>356088000</v>
      </c>
      <c r="F34" s="1752">
        <f>SUM(E34:E39)</f>
        <v>364335000</v>
      </c>
      <c r="G34" s="1394">
        <v>1058275551</v>
      </c>
      <c r="H34" s="1754">
        <f>SUM(G34:G39)</f>
        <v>1081812624</v>
      </c>
      <c r="I34" s="1419">
        <v>760969893.06000006</v>
      </c>
      <c r="J34" s="1773">
        <f>SUM(I34:I39)</f>
        <v>771834995.36000001</v>
      </c>
      <c r="K34" s="1395">
        <f t="shared" ref="K34:K39" si="2">I34/E34</f>
        <v>2.1370276253622702</v>
      </c>
      <c r="L34" s="1396">
        <f t="shared" si="1"/>
        <v>0.71906592979582129</v>
      </c>
    </row>
    <row r="35" spans="1:12" ht="45" customHeight="1">
      <c r="A35" s="1768"/>
      <c r="B35" s="1769"/>
      <c r="C35" s="1770"/>
      <c r="D35" s="1427" t="s">
        <v>809</v>
      </c>
      <c r="E35" s="1428">
        <v>64000</v>
      </c>
      <c r="F35" s="1771"/>
      <c r="G35" s="1429">
        <v>1400224</v>
      </c>
      <c r="H35" s="1772"/>
      <c r="I35" s="1430">
        <v>778692.13</v>
      </c>
      <c r="J35" s="1774"/>
      <c r="K35" s="1431">
        <f t="shared" si="2"/>
        <v>12.16706453125</v>
      </c>
      <c r="L35" s="1432">
        <f t="shared" si="1"/>
        <v>0.55611968513609256</v>
      </c>
    </row>
    <row r="36" spans="1:12" ht="45" customHeight="1">
      <c r="A36" s="1768"/>
      <c r="B36" s="1769"/>
      <c r="C36" s="1770"/>
      <c r="D36" s="1427" t="s">
        <v>808</v>
      </c>
      <c r="E36" s="1428">
        <v>1211000</v>
      </c>
      <c r="F36" s="1771"/>
      <c r="G36" s="1429">
        <v>1299538</v>
      </c>
      <c r="H36" s="1772"/>
      <c r="I36" s="1429">
        <v>717810.91999999993</v>
      </c>
      <c r="J36" s="1774"/>
      <c r="K36" s="1431">
        <f t="shared" si="2"/>
        <v>0.5927422956234516</v>
      </c>
      <c r="L36" s="1432">
        <f t="shared" si="1"/>
        <v>0.55235854588322919</v>
      </c>
    </row>
    <row r="37" spans="1:12" ht="45" customHeight="1">
      <c r="A37" s="1768"/>
      <c r="B37" s="1769"/>
      <c r="C37" s="1770"/>
      <c r="D37" s="1427" t="s">
        <v>825</v>
      </c>
      <c r="E37" s="1428">
        <v>2364000</v>
      </c>
      <c r="F37" s="1771"/>
      <c r="G37" s="1429">
        <v>19481652</v>
      </c>
      <c r="H37" s="1772"/>
      <c r="I37" s="1429">
        <v>8285578.6600000001</v>
      </c>
      <c r="J37" s="1774"/>
      <c r="K37" s="1431">
        <f t="shared" si="2"/>
        <v>3.504897910321489</v>
      </c>
      <c r="L37" s="1432">
        <f t="shared" si="1"/>
        <v>0.42530164587684866</v>
      </c>
    </row>
    <row r="38" spans="1:12" ht="45" customHeight="1">
      <c r="A38" s="1768"/>
      <c r="B38" s="1769">
        <v>750</v>
      </c>
      <c r="C38" s="1770" t="s">
        <v>83</v>
      </c>
      <c r="D38" s="1427" t="s">
        <v>809</v>
      </c>
      <c r="E38" s="1428">
        <v>141000</v>
      </c>
      <c r="F38" s="1771"/>
      <c r="G38" s="1429">
        <v>1073779</v>
      </c>
      <c r="H38" s="1772"/>
      <c r="I38" s="1429">
        <v>971500.98</v>
      </c>
      <c r="J38" s="1774"/>
      <c r="K38" s="1431">
        <f t="shared" si="2"/>
        <v>6.8900778723404255</v>
      </c>
      <c r="L38" s="1432">
        <f t="shared" si="1"/>
        <v>0.90474946893168895</v>
      </c>
    </row>
    <row r="39" spans="1:12" ht="45" customHeight="1" thickBot="1">
      <c r="A39" s="1747"/>
      <c r="B39" s="1749"/>
      <c r="C39" s="1751"/>
      <c r="D39" s="1397" t="s">
        <v>808</v>
      </c>
      <c r="E39" s="1410">
        <v>4467000</v>
      </c>
      <c r="F39" s="1753"/>
      <c r="G39" s="1399">
        <v>281880</v>
      </c>
      <c r="H39" s="1755"/>
      <c r="I39" s="1399">
        <v>111519.61</v>
      </c>
      <c r="J39" s="1775"/>
      <c r="K39" s="1412">
        <f t="shared" si="2"/>
        <v>2.4965213790015671E-2</v>
      </c>
      <c r="L39" s="1413">
        <f t="shared" si="1"/>
        <v>0.39562796225344116</v>
      </c>
    </row>
    <row r="40" spans="1:12" ht="45" customHeight="1">
      <c r="A40" s="1746">
        <v>24</v>
      </c>
      <c r="B40" s="1748">
        <v>730</v>
      </c>
      <c r="C40" s="1750" t="s">
        <v>712</v>
      </c>
      <c r="D40" s="1366" t="s">
        <v>834</v>
      </c>
      <c r="E40" s="1408">
        <v>919000</v>
      </c>
      <c r="F40" s="1752">
        <f>SUM(E40:E52)</f>
        <v>378648000</v>
      </c>
      <c r="G40" s="1394">
        <v>919000</v>
      </c>
      <c r="H40" s="1754">
        <f>SUM(G40:G52)</f>
        <v>597366874</v>
      </c>
      <c r="I40" s="1409">
        <v>0</v>
      </c>
      <c r="J40" s="1773">
        <f>SUM(I40:I52)</f>
        <v>393385558.23000002</v>
      </c>
      <c r="K40" s="1371">
        <v>0</v>
      </c>
      <c r="L40" s="1372">
        <v>0</v>
      </c>
    </row>
    <row r="41" spans="1:12" ht="45" customHeight="1">
      <c r="A41" s="1768"/>
      <c r="B41" s="1769"/>
      <c r="C41" s="1770"/>
      <c r="D41" s="1427" t="s">
        <v>835</v>
      </c>
      <c r="E41" s="1428">
        <v>29000</v>
      </c>
      <c r="F41" s="1771"/>
      <c r="G41" s="1429">
        <v>29000</v>
      </c>
      <c r="H41" s="1772"/>
      <c r="I41" s="1442">
        <v>0</v>
      </c>
      <c r="J41" s="1774"/>
      <c r="K41" s="1440">
        <v>0</v>
      </c>
      <c r="L41" s="1443">
        <v>0</v>
      </c>
    </row>
    <row r="42" spans="1:12" ht="45" customHeight="1">
      <c r="A42" s="1768"/>
      <c r="B42" s="1769"/>
      <c r="C42" s="1770"/>
      <c r="D42" s="1427" t="s">
        <v>805</v>
      </c>
      <c r="E42" s="1428">
        <v>17567000</v>
      </c>
      <c r="F42" s="1771"/>
      <c r="G42" s="1429">
        <v>21650638</v>
      </c>
      <c r="H42" s="1772"/>
      <c r="I42" s="1444">
        <v>11212925.720000001</v>
      </c>
      <c r="J42" s="1774"/>
      <c r="K42" s="1431">
        <f>I42/E42</f>
        <v>0.63829485512608874</v>
      </c>
      <c r="L42" s="1432">
        <f>I42/G42</f>
        <v>0.5179027851280873</v>
      </c>
    </row>
    <row r="43" spans="1:12" ht="45" customHeight="1">
      <c r="A43" s="1768"/>
      <c r="B43" s="1769">
        <v>750</v>
      </c>
      <c r="C43" s="1770" t="s">
        <v>83</v>
      </c>
      <c r="D43" s="1427" t="s">
        <v>834</v>
      </c>
      <c r="E43" s="1428">
        <v>39000</v>
      </c>
      <c r="F43" s="1771"/>
      <c r="G43" s="1429">
        <v>129000</v>
      </c>
      <c r="H43" s="1772"/>
      <c r="I43" s="1444">
        <v>76895.09</v>
      </c>
      <c r="J43" s="1774"/>
      <c r="K43" s="1431">
        <f>I43/E43</f>
        <v>1.9716689743589744</v>
      </c>
      <c r="L43" s="1432">
        <f>I43/G43</f>
        <v>0.59608596899224808</v>
      </c>
    </row>
    <row r="44" spans="1:12" ht="45" customHeight="1">
      <c r="A44" s="1768"/>
      <c r="B44" s="1769"/>
      <c r="C44" s="1770"/>
      <c r="D44" s="1427" t="s">
        <v>835</v>
      </c>
      <c r="E44" s="1428">
        <v>40000</v>
      </c>
      <c r="F44" s="1771"/>
      <c r="G44" s="1429">
        <v>133000</v>
      </c>
      <c r="H44" s="1772"/>
      <c r="I44" s="1444">
        <v>79554.81</v>
      </c>
      <c r="J44" s="1774"/>
      <c r="K44" s="1431">
        <f>I44/E44</f>
        <v>1.98887025</v>
      </c>
      <c r="L44" s="1432">
        <f>I44/G44</f>
        <v>0.59815646616541351</v>
      </c>
    </row>
    <row r="45" spans="1:12" ht="45" customHeight="1">
      <c r="A45" s="1768"/>
      <c r="B45" s="1769">
        <v>801</v>
      </c>
      <c r="C45" s="1770" t="s">
        <v>115</v>
      </c>
      <c r="D45" s="1427" t="s">
        <v>834</v>
      </c>
      <c r="E45" s="1428">
        <v>229000</v>
      </c>
      <c r="F45" s="1771"/>
      <c r="G45" s="1445">
        <v>225180</v>
      </c>
      <c r="H45" s="1772"/>
      <c r="I45" s="1442">
        <v>0</v>
      </c>
      <c r="J45" s="1774"/>
      <c r="K45" s="1440">
        <v>0</v>
      </c>
      <c r="L45" s="1443">
        <v>0</v>
      </c>
    </row>
    <row r="46" spans="1:12" ht="45" customHeight="1">
      <c r="A46" s="1768"/>
      <c r="B46" s="1769"/>
      <c r="C46" s="1770"/>
      <c r="D46" s="1427" t="s">
        <v>835</v>
      </c>
      <c r="E46" s="1428">
        <v>7000</v>
      </c>
      <c r="F46" s="1771"/>
      <c r="G46" s="1429">
        <v>7000</v>
      </c>
      <c r="H46" s="1772"/>
      <c r="I46" s="1442">
        <v>0</v>
      </c>
      <c r="J46" s="1774"/>
      <c r="K46" s="1440">
        <v>0</v>
      </c>
      <c r="L46" s="1443">
        <v>0</v>
      </c>
    </row>
    <row r="47" spans="1:12" ht="45" customHeight="1">
      <c r="A47" s="1768"/>
      <c r="B47" s="1769"/>
      <c r="C47" s="1770"/>
      <c r="D47" s="1427" t="s">
        <v>805</v>
      </c>
      <c r="E47" s="1428">
        <v>89599000</v>
      </c>
      <c r="F47" s="1771"/>
      <c r="G47" s="1429">
        <v>94120047</v>
      </c>
      <c r="H47" s="1772"/>
      <c r="I47" s="1430">
        <v>69787139.170000002</v>
      </c>
      <c r="J47" s="1774"/>
      <c r="K47" s="1431">
        <f t="shared" ref="K47:K53" si="3">I47/E47</f>
        <v>0.77888301398453108</v>
      </c>
      <c r="L47" s="1432">
        <f t="shared" ref="L47:L60" si="4">I47/G47</f>
        <v>0.74146944667377823</v>
      </c>
    </row>
    <row r="48" spans="1:12" ht="45" customHeight="1">
      <c r="A48" s="1768"/>
      <c r="B48" s="1769"/>
      <c r="C48" s="1770"/>
      <c r="D48" s="1427" t="s">
        <v>808</v>
      </c>
      <c r="E48" s="1428">
        <v>581000</v>
      </c>
      <c r="F48" s="1771"/>
      <c r="G48" s="1429">
        <v>581000</v>
      </c>
      <c r="H48" s="1772"/>
      <c r="I48" s="1430">
        <v>204788.06</v>
      </c>
      <c r="J48" s="1774"/>
      <c r="K48" s="1431">
        <f t="shared" si="3"/>
        <v>0.35247514629948362</v>
      </c>
      <c r="L48" s="1432">
        <f t="shared" si="4"/>
        <v>0.35247514629948362</v>
      </c>
    </row>
    <row r="49" spans="1:12" ht="45" customHeight="1">
      <c r="A49" s="1768"/>
      <c r="B49" s="1769">
        <v>921</v>
      </c>
      <c r="C49" s="1770" t="s">
        <v>585</v>
      </c>
      <c r="D49" s="1427" t="s">
        <v>834</v>
      </c>
      <c r="E49" s="1428">
        <v>16037000</v>
      </c>
      <c r="F49" s="1771"/>
      <c r="G49" s="1429">
        <v>9454000</v>
      </c>
      <c r="H49" s="1772"/>
      <c r="I49" s="1429">
        <v>7126014.5399999991</v>
      </c>
      <c r="J49" s="1774"/>
      <c r="K49" s="1431">
        <f t="shared" si="3"/>
        <v>0.44434835318326366</v>
      </c>
      <c r="L49" s="1432">
        <f t="shared" si="4"/>
        <v>0.75375656230167121</v>
      </c>
    </row>
    <row r="50" spans="1:12" ht="45" customHeight="1">
      <c r="A50" s="1768"/>
      <c r="B50" s="1769"/>
      <c r="C50" s="1770"/>
      <c r="D50" s="1427" t="s">
        <v>835</v>
      </c>
      <c r="E50" s="1428">
        <v>329000</v>
      </c>
      <c r="F50" s="1771"/>
      <c r="G50" s="1429">
        <v>329000</v>
      </c>
      <c r="H50" s="1772"/>
      <c r="I50" s="1429">
        <v>195845.00999999998</v>
      </c>
      <c r="J50" s="1774"/>
      <c r="K50" s="1431">
        <f t="shared" si="3"/>
        <v>0.59527358662613972</v>
      </c>
      <c r="L50" s="1432">
        <f t="shared" si="4"/>
        <v>0.59527358662613972</v>
      </c>
    </row>
    <row r="51" spans="1:12" ht="45" customHeight="1">
      <c r="A51" s="1768"/>
      <c r="B51" s="1769"/>
      <c r="C51" s="1770"/>
      <c r="D51" s="1427" t="s">
        <v>805</v>
      </c>
      <c r="E51" s="1428">
        <v>238233000</v>
      </c>
      <c r="F51" s="1771"/>
      <c r="G51" s="1429">
        <v>466608726</v>
      </c>
      <c r="H51" s="1772"/>
      <c r="I51" s="1430">
        <v>302388657.32999998</v>
      </c>
      <c r="J51" s="1774"/>
      <c r="K51" s="1431">
        <f t="shared" si="3"/>
        <v>1.2692979449950259</v>
      </c>
      <c r="L51" s="1432">
        <f t="shared" si="4"/>
        <v>0.64805615600510647</v>
      </c>
    </row>
    <row r="52" spans="1:12" ht="45" customHeight="1" thickBot="1">
      <c r="A52" s="1747"/>
      <c r="B52" s="1749"/>
      <c r="C52" s="1751"/>
      <c r="D52" s="1397" t="s">
        <v>809</v>
      </c>
      <c r="E52" s="1410">
        <v>15039000</v>
      </c>
      <c r="F52" s="1753"/>
      <c r="G52" s="1399">
        <v>3181283</v>
      </c>
      <c r="H52" s="1755"/>
      <c r="I52" s="1411">
        <v>2313738.5</v>
      </c>
      <c r="J52" s="1775"/>
      <c r="K52" s="1412">
        <f t="shared" si="3"/>
        <v>0.15384922534743001</v>
      </c>
      <c r="L52" s="1413">
        <f t="shared" si="4"/>
        <v>0.72729728854679077</v>
      </c>
    </row>
    <row r="53" spans="1:12" ht="45" customHeight="1">
      <c r="A53" s="1746">
        <v>27</v>
      </c>
      <c r="B53" s="1748">
        <v>750</v>
      </c>
      <c r="C53" s="1750" t="s">
        <v>83</v>
      </c>
      <c r="D53" s="1366" t="s">
        <v>809</v>
      </c>
      <c r="E53" s="1408">
        <v>1103820000</v>
      </c>
      <c r="F53" s="1789">
        <f>SUM(E53:E54)</f>
        <v>1103820000</v>
      </c>
      <c r="G53" s="1394">
        <v>1611694000</v>
      </c>
      <c r="H53" s="1789">
        <f>SUM(G53:G54)</f>
        <v>1612892000</v>
      </c>
      <c r="I53" s="1419">
        <v>1017072587.0400001</v>
      </c>
      <c r="J53" s="1773">
        <f>SUM(I53:I54)</f>
        <v>1017224688.1200001</v>
      </c>
      <c r="K53" s="1395">
        <f t="shared" si="3"/>
        <v>0.92141163146165139</v>
      </c>
      <c r="L53" s="1446">
        <f t="shared" si="4"/>
        <v>0.63105812085917057</v>
      </c>
    </row>
    <row r="54" spans="1:12" ht="45" customHeight="1" thickBot="1">
      <c r="A54" s="1747"/>
      <c r="B54" s="1749"/>
      <c r="C54" s="1751"/>
      <c r="D54" s="1397" t="s">
        <v>808</v>
      </c>
      <c r="E54" s="1410"/>
      <c r="F54" s="1775"/>
      <c r="G54" s="1399">
        <v>1198000</v>
      </c>
      <c r="H54" s="1775"/>
      <c r="I54" s="1399">
        <v>152101.08000000002</v>
      </c>
      <c r="J54" s="1775"/>
      <c r="K54" s="1379">
        <v>0</v>
      </c>
      <c r="L54" s="1413">
        <f t="shared" si="4"/>
        <v>0.12696250417362273</v>
      </c>
    </row>
    <row r="55" spans="1:12" ht="45" customHeight="1">
      <c r="A55" s="1776">
        <v>28</v>
      </c>
      <c r="B55" s="1778">
        <v>730</v>
      </c>
      <c r="C55" s="1780" t="s">
        <v>712</v>
      </c>
      <c r="D55" s="1421" t="s">
        <v>806</v>
      </c>
      <c r="E55" s="1422">
        <v>2881427000</v>
      </c>
      <c r="F55" s="1786">
        <f>SUM(E55:E60)</f>
        <v>3809825000</v>
      </c>
      <c r="G55" s="1423">
        <v>2881427000</v>
      </c>
      <c r="H55" s="1784">
        <f>SUM(G55:G60)</f>
        <v>3809825000</v>
      </c>
      <c r="I55" s="1424">
        <v>2275775413.1199999</v>
      </c>
      <c r="J55" s="1789">
        <f>SUM(I55:I60)</f>
        <v>2771869255.0299997</v>
      </c>
      <c r="K55" s="1425">
        <f t="shared" ref="K55:K60" si="5">I55/E55</f>
        <v>0.78980845710129044</v>
      </c>
      <c r="L55" s="1426">
        <f t="shared" si="4"/>
        <v>0.78980845710129044</v>
      </c>
    </row>
    <row r="56" spans="1:12" ht="45" customHeight="1">
      <c r="A56" s="1768"/>
      <c r="B56" s="1769"/>
      <c r="C56" s="1770"/>
      <c r="D56" s="1427" t="s">
        <v>809</v>
      </c>
      <c r="E56" s="1428">
        <v>5862000</v>
      </c>
      <c r="F56" s="1787"/>
      <c r="G56" s="1429">
        <v>6536000</v>
      </c>
      <c r="H56" s="1772"/>
      <c r="I56" s="1430">
        <v>5923463.4699999997</v>
      </c>
      <c r="J56" s="1774"/>
      <c r="K56" s="1431">
        <f t="shared" si="5"/>
        <v>1.0104850682360969</v>
      </c>
      <c r="L56" s="1432">
        <f t="shared" si="4"/>
        <v>0.90628266064871477</v>
      </c>
    </row>
    <row r="57" spans="1:12" ht="45" customHeight="1">
      <c r="A57" s="1768"/>
      <c r="B57" s="1769"/>
      <c r="C57" s="1770"/>
      <c r="D57" s="1427" t="s">
        <v>808</v>
      </c>
      <c r="E57" s="1428">
        <v>918097000</v>
      </c>
      <c r="F57" s="1787"/>
      <c r="G57" s="1429">
        <v>917423000</v>
      </c>
      <c r="H57" s="1772"/>
      <c r="I57" s="1430">
        <v>487473324.29000002</v>
      </c>
      <c r="J57" s="1774"/>
      <c r="K57" s="1431">
        <f t="shared" si="5"/>
        <v>0.53096058944752023</v>
      </c>
      <c r="L57" s="1432">
        <f t="shared" si="4"/>
        <v>0.53135066843756917</v>
      </c>
    </row>
    <row r="58" spans="1:12" ht="45" customHeight="1">
      <c r="A58" s="1768"/>
      <c r="B58" s="1769">
        <v>750</v>
      </c>
      <c r="C58" s="1770" t="s">
        <v>83</v>
      </c>
      <c r="D58" s="1427" t="s">
        <v>806</v>
      </c>
      <c r="E58" s="1428">
        <v>1710000</v>
      </c>
      <c r="F58" s="1787"/>
      <c r="G58" s="1429">
        <v>1770000</v>
      </c>
      <c r="H58" s="1772"/>
      <c r="I58" s="1430">
        <v>986968.27999999991</v>
      </c>
      <c r="J58" s="1774"/>
      <c r="K58" s="1431">
        <f t="shared" si="5"/>
        <v>0.57717443274853797</v>
      </c>
      <c r="L58" s="1432">
        <f t="shared" si="4"/>
        <v>0.55760919774011297</v>
      </c>
    </row>
    <row r="59" spans="1:12" ht="45" customHeight="1">
      <c r="A59" s="1768"/>
      <c r="B59" s="1769"/>
      <c r="C59" s="1770"/>
      <c r="D59" s="1427" t="s">
        <v>809</v>
      </c>
      <c r="E59" s="1428">
        <v>710000</v>
      </c>
      <c r="F59" s="1787"/>
      <c r="G59" s="1429">
        <v>387836</v>
      </c>
      <c r="H59" s="1772"/>
      <c r="I59" s="1430">
        <v>270533.39</v>
      </c>
      <c r="J59" s="1774"/>
      <c r="K59" s="1431">
        <f t="shared" si="5"/>
        <v>0.38103294366197182</v>
      </c>
      <c r="L59" s="1432">
        <f t="shared" si="4"/>
        <v>0.69754584411967946</v>
      </c>
    </row>
    <row r="60" spans="1:12" ht="45" customHeight="1" thickBot="1">
      <c r="A60" s="1777"/>
      <c r="B60" s="1779"/>
      <c r="C60" s="1781"/>
      <c r="D60" s="1433" t="s">
        <v>808</v>
      </c>
      <c r="E60" s="1434">
        <v>2019000</v>
      </c>
      <c r="F60" s="1790"/>
      <c r="G60" s="1435">
        <v>2281164</v>
      </c>
      <c r="H60" s="1785"/>
      <c r="I60" s="1436">
        <v>1439552.4800000002</v>
      </c>
      <c r="J60" s="1791"/>
      <c r="K60" s="1437">
        <f t="shared" si="5"/>
        <v>0.71300271421495798</v>
      </c>
      <c r="L60" s="1438">
        <f t="shared" si="4"/>
        <v>0.63106049367778916</v>
      </c>
    </row>
    <row r="61" spans="1:12" ht="45" customHeight="1" thickBot="1">
      <c r="A61" s="1447">
        <v>29</v>
      </c>
      <c r="B61" s="1448">
        <v>851</v>
      </c>
      <c r="C61" s="1449" t="s">
        <v>404</v>
      </c>
      <c r="D61" s="1449" t="s">
        <v>809</v>
      </c>
      <c r="E61" s="1450"/>
      <c r="F61" s="1405"/>
      <c r="G61" s="1406">
        <v>397593</v>
      </c>
      <c r="H61" s="1406">
        <f>G61</f>
        <v>397593</v>
      </c>
      <c r="I61" s="1451">
        <v>0</v>
      </c>
      <c r="J61" s="1451">
        <v>0</v>
      </c>
      <c r="K61" s="1363">
        <v>0</v>
      </c>
      <c r="L61" s="1364">
        <v>0</v>
      </c>
    </row>
    <row r="62" spans="1:12" ht="45" customHeight="1">
      <c r="A62" s="1776">
        <v>30</v>
      </c>
      <c r="B62" s="1452">
        <v>750</v>
      </c>
      <c r="C62" s="1421" t="s">
        <v>83</v>
      </c>
      <c r="D62" s="1421" t="s">
        <v>808</v>
      </c>
      <c r="E62" s="1422"/>
      <c r="F62" s="1786">
        <f>SUM(E62:E64)</f>
        <v>122776000</v>
      </c>
      <c r="G62" s="1403">
        <v>84253</v>
      </c>
      <c r="H62" s="1788">
        <f>SUM(G62:G64)</f>
        <v>129740061</v>
      </c>
      <c r="I62" s="1430">
        <v>49517.85</v>
      </c>
      <c r="J62" s="1788">
        <f>SUM(I62:I64)</f>
        <v>113469478.56999998</v>
      </c>
      <c r="K62" s="1391">
        <v>0</v>
      </c>
      <c r="L62" s="1432">
        <f>I62/G62</f>
        <v>0.58772803342314217</v>
      </c>
    </row>
    <row r="63" spans="1:12" ht="45" customHeight="1">
      <c r="A63" s="1768"/>
      <c r="B63" s="1769">
        <v>801</v>
      </c>
      <c r="C63" s="1770" t="s">
        <v>115</v>
      </c>
      <c r="D63" s="1427" t="s">
        <v>809</v>
      </c>
      <c r="E63" s="1428">
        <v>1388000</v>
      </c>
      <c r="F63" s="1787"/>
      <c r="G63" s="1429">
        <v>1710738</v>
      </c>
      <c r="H63" s="1788"/>
      <c r="I63" s="1430">
        <v>705262.06000000017</v>
      </c>
      <c r="J63" s="1788"/>
      <c r="K63" s="1431">
        <f>I63/E63</f>
        <v>0.50811387608069181</v>
      </c>
      <c r="L63" s="1432">
        <f>I63/G63</f>
        <v>0.41225603219195467</v>
      </c>
    </row>
    <row r="64" spans="1:12" ht="45" customHeight="1" thickBot="1">
      <c r="A64" s="1747"/>
      <c r="B64" s="1749"/>
      <c r="C64" s="1751"/>
      <c r="D64" s="1397" t="s">
        <v>808</v>
      </c>
      <c r="E64" s="1410">
        <v>121388000</v>
      </c>
      <c r="F64" s="1787"/>
      <c r="G64" s="1399">
        <v>127945070</v>
      </c>
      <c r="H64" s="1767"/>
      <c r="I64" s="1411">
        <v>112714698.65999998</v>
      </c>
      <c r="J64" s="1767"/>
      <c r="K64" s="1412">
        <f>I64/E64</f>
        <v>0.92854893943388128</v>
      </c>
      <c r="L64" s="1413">
        <f>I64/G64</f>
        <v>0.88096163970991603</v>
      </c>
    </row>
    <row r="65" spans="1:12" ht="45" customHeight="1">
      <c r="A65" s="1792" t="s">
        <v>925</v>
      </c>
      <c r="B65" s="1748">
        <v>750</v>
      </c>
      <c r="C65" s="1750" t="s">
        <v>83</v>
      </c>
      <c r="D65" s="1366" t="s">
        <v>835</v>
      </c>
      <c r="E65" s="1393">
        <v>1243000</v>
      </c>
      <c r="F65" s="1752">
        <f>SUM(E65:E86)</f>
        <v>943479000</v>
      </c>
      <c r="G65" s="1409">
        <v>0</v>
      </c>
      <c r="H65" s="1754">
        <f>SUM(G65:G86)</f>
        <v>1267103776</v>
      </c>
      <c r="I65" s="1409">
        <v>0</v>
      </c>
      <c r="J65" s="1773">
        <f>SUM(I65:I86)</f>
        <v>937136293.91000021</v>
      </c>
      <c r="K65" s="1371">
        <v>0</v>
      </c>
      <c r="L65" s="1372">
        <v>0</v>
      </c>
    </row>
    <row r="66" spans="1:12" ht="45" customHeight="1">
      <c r="A66" s="1793"/>
      <c r="B66" s="1769"/>
      <c r="C66" s="1770"/>
      <c r="D66" s="1427" t="s">
        <v>809</v>
      </c>
      <c r="E66" s="1453">
        <v>564000</v>
      </c>
      <c r="F66" s="1771"/>
      <c r="G66" s="1429">
        <v>564000</v>
      </c>
      <c r="H66" s="1772"/>
      <c r="I66" s="1430">
        <v>194924.45</v>
      </c>
      <c r="J66" s="1774"/>
      <c r="K66" s="1431">
        <f>I66/E66</f>
        <v>0.34561072695035461</v>
      </c>
      <c r="L66" s="1432">
        <f>I66/G66</f>
        <v>0.34561072695035461</v>
      </c>
    </row>
    <row r="67" spans="1:12" ht="45" customHeight="1">
      <c r="A67" s="1793"/>
      <c r="B67" s="1769"/>
      <c r="C67" s="1770"/>
      <c r="D67" s="1427" t="s">
        <v>808</v>
      </c>
      <c r="E67" s="1453">
        <v>2239000</v>
      </c>
      <c r="F67" s="1771"/>
      <c r="G67" s="1429">
        <v>2660400</v>
      </c>
      <c r="H67" s="1772"/>
      <c r="I67" s="1430">
        <v>374023.67999999999</v>
      </c>
      <c r="J67" s="1774"/>
      <c r="K67" s="1431">
        <f>I67/E67</f>
        <v>0.16704943278249218</v>
      </c>
      <c r="L67" s="1432">
        <f>I67/G67</f>
        <v>0.1405892647722147</v>
      </c>
    </row>
    <row r="68" spans="1:12" ht="45" customHeight="1">
      <c r="A68" s="1793"/>
      <c r="B68" s="1795" t="s">
        <v>930</v>
      </c>
      <c r="C68" s="1797" t="s">
        <v>929</v>
      </c>
      <c r="D68" s="1427" t="s">
        <v>805</v>
      </c>
      <c r="E68" s="1453">
        <v>6224000</v>
      </c>
      <c r="F68" s="1771"/>
      <c r="G68" s="1429">
        <v>9625079</v>
      </c>
      <c r="H68" s="1772"/>
      <c r="I68" s="1430">
        <v>2649716.7400000002</v>
      </c>
      <c r="J68" s="1774"/>
      <c r="K68" s="1431">
        <f>I68/E68</f>
        <v>0.42572569730077126</v>
      </c>
      <c r="L68" s="1432">
        <f>I68/G68</f>
        <v>0.27529298616665904</v>
      </c>
    </row>
    <row r="69" spans="1:12" ht="45" customHeight="1">
      <c r="A69" s="1793"/>
      <c r="B69" s="1795"/>
      <c r="C69" s="1797"/>
      <c r="D69" s="1427" t="s">
        <v>809</v>
      </c>
      <c r="E69" s="1453">
        <v>9200000</v>
      </c>
      <c r="F69" s="1771"/>
      <c r="G69" s="1429">
        <v>9200000</v>
      </c>
      <c r="H69" s="1772"/>
      <c r="I69" s="1442">
        <v>0</v>
      </c>
      <c r="J69" s="1774"/>
      <c r="K69" s="1440">
        <v>0</v>
      </c>
      <c r="L69" s="1443">
        <v>0</v>
      </c>
    </row>
    <row r="70" spans="1:12" ht="45" customHeight="1">
      <c r="A70" s="1793"/>
      <c r="B70" s="1795"/>
      <c r="C70" s="1797"/>
      <c r="D70" s="1427" t="s">
        <v>808</v>
      </c>
      <c r="E70" s="1453">
        <v>549725000</v>
      </c>
      <c r="F70" s="1771"/>
      <c r="G70" s="1429">
        <v>869399610</v>
      </c>
      <c r="H70" s="1772"/>
      <c r="I70" s="1430">
        <v>631630656.32999992</v>
      </c>
      <c r="J70" s="1774"/>
      <c r="K70" s="1431">
        <f>I70/E70</f>
        <v>1.1489938720814952</v>
      </c>
      <c r="L70" s="1432">
        <f>I70/G70</f>
        <v>0.72651361820831728</v>
      </c>
    </row>
    <row r="71" spans="1:12" ht="45" customHeight="1">
      <c r="A71" s="1793"/>
      <c r="B71" s="1795"/>
      <c r="C71" s="1797"/>
      <c r="D71" s="1427" t="s">
        <v>810</v>
      </c>
      <c r="E71" s="1453">
        <v>29341000</v>
      </c>
      <c r="F71" s="1771"/>
      <c r="G71" s="1429">
        <v>29119902</v>
      </c>
      <c r="H71" s="1772"/>
      <c r="I71" s="1430">
        <v>15128348.24</v>
      </c>
      <c r="J71" s="1774"/>
      <c r="K71" s="1431">
        <f>I71/E71</f>
        <v>0.51560438430864663</v>
      </c>
      <c r="L71" s="1432">
        <f>I71/G71</f>
        <v>0.51951920167863208</v>
      </c>
    </row>
    <row r="72" spans="1:12" ht="45" customHeight="1">
      <c r="A72" s="1793"/>
      <c r="B72" s="1795"/>
      <c r="C72" s="1797"/>
      <c r="D72" s="1427" t="s">
        <v>811</v>
      </c>
      <c r="E72" s="1453">
        <v>27590000</v>
      </c>
      <c r="F72" s="1771"/>
      <c r="G72" s="1429">
        <v>27590000</v>
      </c>
      <c r="H72" s="1772"/>
      <c r="I72" s="1430">
        <v>16541155.98</v>
      </c>
      <c r="J72" s="1774"/>
      <c r="K72" s="1431">
        <f t="shared" ref="K72:K94" si="6">I72/E72</f>
        <v>0.59953446828561074</v>
      </c>
      <c r="L72" s="1432">
        <f t="shared" ref="L72:L94" si="7">I72/G72</f>
        <v>0.59953446828561074</v>
      </c>
    </row>
    <row r="73" spans="1:12" ht="45" customHeight="1">
      <c r="A73" s="1793"/>
      <c r="B73" s="1795"/>
      <c r="C73" s="1797"/>
      <c r="D73" s="1427" t="s">
        <v>812</v>
      </c>
      <c r="E73" s="1453">
        <v>25324000</v>
      </c>
      <c r="F73" s="1771"/>
      <c r="G73" s="1429">
        <v>25451687</v>
      </c>
      <c r="H73" s="1772"/>
      <c r="I73" s="1430">
        <v>23076633.350000001</v>
      </c>
      <c r="J73" s="1774"/>
      <c r="K73" s="1431">
        <f t="shared" si="6"/>
        <v>0.91125546319696737</v>
      </c>
      <c r="L73" s="1432">
        <f t="shared" si="7"/>
        <v>0.90668384182156581</v>
      </c>
    </row>
    <row r="74" spans="1:12" ht="45" customHeight="1">
      <c r="A74" s="1793"/>
      <c r="B74" s="1795"/>
      <c r="C74" s="1797"/>
      <c r="D74" s="1427" t="s">
        <v>860</v>
      </c>
      <c r="E74" s="1453">
        <v>10280000</v>
      </c>
      <c r="F74" s="1771"/>
      <c r="G74" s="1429">
        <v>10280000</v>
      </c>
      <c r="H74" s="1772"/>
      <c r="I74" s="1430">
        <v>6433787.9699999997</v>
      </c>
      <c r="J74" s="1774"/>
      <c r="K74" s="1431">
        <f t="shared" si="6"/>
        <v>0.62585486089494158</v>
      </c>
      <c r="L74" s="1432">
        <f t="shared" si="7"/>
        <v>0.62585486089494158</v>
      </c>
    </row>
    <row r="75" spans="1:12" ht="45" customHeight="1">
      <c r="A75" s="1793"/>
      <c r="B75" s="1795"/>
      <c r="C75" s="1797"/>
      <c r="D75" s="1427" t="s">
        <v>814</v>
      </c>
      <c r="E75" s="1453">
        <v>26386000</v>
      </c>
      <c r="F75" s="1771"/>
      <c r="G75" s="1429">
        <v>26386000</v>
      </c>
      <c r="H75" s="1772"/>
      <c r="I75" s="1430">
        <v>19842938.710000001</v>
      </c>
      <c r="J75" s="1774"/>
      <c r="K75" s="1431">
        <f t="shared" si="6"/>
        <v>0.75202526756613364</v>
      </c>
      <c r="L75" s="1432">
        <f t="shared" si="7"/>
        <v>0.75202526756613364</v>
      </c>
    </row>
    <row r="76" spans="1:12" ht="45" customHeight="1">
      <c r="A76" s="1793"/>
      <c r="B76" s="1795"/>
      <c r="C76" s="1797"/>
      <c r="D76" s="1427" t="s">
        <v>815</v>
      </c>
      <c r="E76" s="1453">
        <v>25676000</v>
      </c>
      <c r="F76" s="1771"/>
      <c r="G76" s="1429">
        <v>25676000</v>
      </c>
      <c r="H76" s="1772"/>
      <c r="I76" s="1430">
        <v>23575528.800000001</v>
      </c>
      <c r="J76" s="1774"/>
      <c r="K76" s="1431">
        <f t="shared" si="6"/>
        <v>0.91819320766474533</v>
      </c>
      <c r="L76" s="1432">
        <f t="shared" si="7"/>
        <v>0.91819320766474533</v>
      </c>
    </row>
    <row r="77" spans="1:12" ht="45" customHeight="1">
      <c r="A77" s="1793"/>
      <c r="B77" s="1795"/>
      <c r="C77" s="1797"/>
      <c r="D77" s="1427" t="s">
        <v>816</v>
      </c>
      <c r="E77" s="1453">
        <v>35348000</v>
      </c>
      <c r="F77" s="1771"/>
      <c r="G77" s="1429">
        <v>36333948</v>
      </c>
      <c r="H77" s="1772"/>
      <c r="I77" s="1430">
        <v>36333947.210000001</v>
      </c>
      <c r="J77" s="1774"/>
      <c r="K77" s="1431">
        <f t="shared" si="6"/>
        <v>1.0278925882652483</v>
      </c>
      <c r="L77" s="1432">
        <f t="shared" si="7"/>
        <v>0.99999997825724862</v>
      </c>
    </row>
    <row r="78" spans="1:12" ht="45" customHeight="1">
      <c r="A78" s="1793"/>
      <c r="B78" s="1795"/>
      <c r="C78" s="1797"/>
      <c r="D78" s="1427" t="s">
        <v>817</v>
      </c>
      <c r="E78" s="1453">
        <v>14164000</v>
      </c>
      <c r="F78" s="1771"/>
      <c r="G78" s="1429">
        <v>14164000</v>
      </c>
      <c r="H78" s="1772"/>
      <c r="I78" s="1430">
        <v>11016857.49</v>
      </c>
      <c r="J78" s="1774"/>
      <c r="K78" s="1431">
        <f t="shared" si="6"/>
        <v>0.77780693942389156</v>
      </c>
      <c r="L78" s="1432">
        <f t="shared" si="7"/>
        <v>0.77780693942389156</v>
      </c>
    </row>
    <row r="79" spans="1:12" ht="45" customHeight="1">
      <c r="A79" s="1793"/>
      <c r="B79" s="1795"/>
      <c r="C79" s="1797"/>
      <c r="D79" s="1427" t="s">
        <v>818</v>
      </c>
      <c r="E79" s="1453">
        <v>21171000</v>
      </c>
      <c r="F79" s="1771"/>
      <c r="G79" s="1429">
        <v>21171000</v>
      </c>
      <c r="H79" s="1772"/>
      <c r="I79" s="1430">
        <v>18298639.109999999</v>
      </c>
      <c r="J79" s="1774"/>
      <c r="K79" s="1431">
        <f t="shared" si="6"/>
        <v>0.86432568655235931</v>
      </c>
      <c r="L79" s="1432">
        <f t="shared" si="7"/>
        <v>0.86432568655235931</v>
      </c>
    </row>
    <row r="80" spans="1:12" ht="45" customHeight="1">
      <c r="A80" s="1793"/>
      <c r="B80" s="1795"/>
      <c r="C80" s="1797"/>
      <c r="D80" s="1427" t="s">
        <v>819</v>
      </c>
      <c r="E80" s="1453">
        <v>9573000</v>
      </c>
      <c r="F80" s="1771"/>
      <c r="G80" s="1429">
        <v>9573000</v>
      </c>
      <c r="H80" s="1772"/>
      <c r="I80" s="1430">
        <v>7447236.9800000004</v>
      </c>
      <c r="J80" s="1774"/>
      <c r="K80" s="1431">
        <f t="shared" si="6"/>
        <v>0.77794181343361546</v>
      </c>
      <c r="L80" s="1432">
        <f t="shared" si="7"/>
        <v>0.77794181343361546</v>
      </c>
    </row>
    <row r="81" spans="1:12" ht="45" customHeight="1">
      <c r="A81" s="1793"/>
      <c r="B81" s="1795"/>
      <c r="C81" s="1797"/>
      <c r="D81" s="1427" t="s">
        <v>820</v>
      </c>
      <c r="E81" s="1453">
        <v>16335000</v>
      </c>
      <c r="F81" s="1771"/>
      <c r="G81" s="1429">
        <v>16335000</v>
      </c>
      <c r="H81" s="1772"/>
      <c r="I81" s="1430">
        <v>14178816.09</v>
      </c>
      <c r="J81" s="1774"/>
      <c r="K81" s="1431">
        <f t="shared" si="6"/>
        <v>0.86800220936639116</v>
      </c>
      <c r="L81" s="1432">
        <f t="shared" si="7"/>
        <v>0.86800220936639116</v>
      </c>
    </row>
    <row r="82" spans="1:12" ht="45" customHeight="1">
      <c r="A82" s="1793"/>
      <c r="B82" s="1795"/>
      <c r="C82" s="1797"/>
      <c r="D82" s="1427" t="s">
        <v>821</v>
      </c>
      <c r="E82" s="1453">
        <v>40979000</v>
      </c>
      <c r="F82" s="1771"/>
      <c r="G82" s="1429">
        <v>41457150</v>
      </c>
      <c r="H82" s="1772"/>
      <c r="I82" s="1430">
        <v>41457149.469999999</v>
      </c>
      <c r="J82" s="1774"/>
      <c r="K82" s="1431">
        <f t="shared" si="6"/>
        <v>1.011668158569023</v>
      </c>
      <c r="L82" s="1432">
        <f t="shared" si="7"/>
        <v>0.99999998721571548</v>
      </c>
    </row>
    <row r="83" spans="1:12" ht="45" customHeight="1">
      <c r="A83" s="1793"/>
      <c r="B83" s="1795"/>
      <c r="C83" s="1797"/>
      <c r="D83" s="1427" t="s">
        <v>822</v>
      </c>
      <c r="E83" s="1453">
        <v>16403000</v>
      </c>
      <c r="F83" s="1771"/>
      <c r="G83" s="1429">
        <v>16403000</v>
      </c>
      <c r="H83" s="1772"/>
      <c r="I83" s="1430">
        <v>6005950.0099999998</v>
      </c>
      <c r="J83" s="1774"/>
      <c r="K83" s="1431">
        <f t="shared" si="6"/>
        <v>0.36614948545997683</v>
      </c>
      <c r="L83" s="1432">
        <f t="shared" si="7"/>
        <v>0.36614948545997683</v>
      </c>
    </row>
    <row r="84" spans="1:12" ht="45" customHeight="1">
      <c r="A84" s="1793"/>
      <c r="B84" s="1795"/>
      <c r="C84" s="1797"/>
      <c r="D84" s="1427" t="s">
        <v>823</v>
      </c>
      <c r="E84" s="1453">
        <v>29713000</v>
      </c>
      <c r="F84" s="1771"/>
      <c r="G84" s="1429">
        <v>29713000</v>
      </c>
      <c r="H84" s="1772"/>
      <c r="I84" s="1430">
        <v>25123573.609999999</v>
      </c>
      <c r="J84" s="1774"/>
      <c r="K84" s="1431">
        <f t="shared" si="6"/>
        <v>0.84554146703463129</v>
      </c>
      <c r="L84" s="1432">
        <f t="shared" si="7"/>
        <v>0.84554146703463129</v>
      </c>
    </row>
    <row r="85" spans="1:12" ht="45" customHeight="1">
      <c r="A85" s="1793"/>
      <c r="B85" s="1795"/>
      <c r="C85" s="1797"/>
      <c r="D85" s="1427" t="s">
        <v>824</v>
      </c>
      <c r="E85" s="1453">
        <v>24000000</v>
      </c>
      <c r="F85" s="1771"/>
      <c r="G85" s="1429">
        <v>24000000</v>
      </c>
      <c r="H85" s="1772"/>
      <c r="I85" s="1430">
        <v>22146325.84</v>
      </c>
      <c r="J85" s="1774"/>
      <c r="K85" s="1431">
        <f t="shared" si="6"/>
        <v>0.92276357666666664</v>
      </c>
      <c r="L85" s="1432">
        <f t="shared" si="7"/>
        <v>0.92276357666666664</v>
      </c>
    </row>
    <row r="86" spans="1:12" ht="45" customHeight="1" thickBot="1">
      <c r="A86" s="1794"/>
      <c r="B86" s="1796"/>
      <c r="C86" s="1798"/>
      <c r="D86" s="1397" t="s">
        <v>825</v>
      </c>
      <c r="E86" s="1398">
        <v>22001000</v>
      </c>
      <c r="F86" s="1753"/>
      <c r="G86" s="1399">
        <v>22001000</v>
      </c>
      <c r="H86" s="1755"/>
      <c r="I86" s="1411">
        <v>15680083.85</v>
      </c>
      <c r="J86" s="1775"/>
      <c r="K86" s="1412">
        <f t="shared" si="6"/>
        <v>0.71269868869596831</v>
      </c>
      <c r="L86" s="1413">
        <f t="shared" si="7"/>
        <v>0.71269868869596831</v>
      </c>
    </row>
    <row r="87" spans="1:12" ht="45" customHeight="1">
      <c r="A87" s="1746">
        <v>32</v>
      </c>
      <c r="B87" s="1454" t="s">
        <v>350</v>
      </c>
      <c r="C87" s="1366" t="s">
        <v>351</v>
      </c>
      <c r="D87" s="1366" t="s">
        <v>805</v>
      </c>
      <c r="E87" s="1393">
        <v>720000</v>
      </c>
      <c r="F87" s="1752">
        <f>SUM(E87:E102)</f>
        <v>28042000</v>
      </c>
      <c r="G87" s="1394">
        <v>886000</v>
      </c>
      <c r="H87" s="1754">
        <f>SUM(G87:G102)</f>
        <v>28042000</v>
      </c>
      <c r="I87" s="1419">
        <v>835460</v>
      </c>
      <c r="J87" s="1773">
        <f>SUM(I87:I102)</f>
        <v>9155796.3100000005</v>
      </c>
      <c r="K87" s="1395">
        <f t="shared" si="6"/>
        <v>1.1603611111111112</v>
      </c>
      <c r="L87" s="1396">
        <f t="shared" si="7"/>
        <v>0.94295711060948084</v>
      </c>
    </row>
    <row r="88" spans="1:12" ht="45" customHeight="1">
      <c r="A88" s="1768"/>
      <c r="B88" s="1769">
        <v>801</v>
      </c>
      <c r="C88" s="1770" t="s">
        <v>115</v>
      </c>
      <c r="D88" s="1427" t="s">
        <v>805</v>
      </c>
      <c r="E88" s="1453">
        <v>10921000</v>
      </c>
      <c r="F88" s="1771"/>
      <c r="G88" s="1429">
        <v>11187035</v>
      </c>
      <c r="H88" s="1772"/>
      <c r="I88" s="1429">
        <v>1056333.1499999999</v>
      </c>
      <c r="J88" s="1774"/>
      <c r="K88" s="1431">
        <f t="shared" si="6"/>
        <v>9.6724947349143844E-2</v>
      </c>
      <c r="L88" s="1432">
        <f t="shared" si="7"/>
        <v>9.4424764917603266E-2</v>
      </c>
    </row>
    <row r="89" spans="1:12" ht="45" customHeight="1">
      <c r="A89" s="1768"/>
      <c r="B89" s="1769"/>
      <c r="C89" s="1770"/>
      <c r="D89" s="1427" t="s">
        <v>808</v>
      </c>
      <c r="E89" s="1453">
        <v>3866000</v>
      </c>
      <c r="F89" s="1771"/>
      <c r="G89" s="1429">
        <v>4272253</v>
      </c>
      <c r="H89" s="1772"/>
      <c r="I89" s="1430">
        <v>1947214.03</v>
      </c>
      <c r="J89" s="1774"/>
      <c r="K89" s="1431">
        <f t="shared" si="6"/>
        <v>0.50367667615106049</v>
      </c>
      <c r="L89" s="1432">
        <f t="shared" si="7"/>
        <v>0.45578153494186791</v>
      </c>
    </row>
    <row r="90" spans="1:12" ht="45" customHeight="1">
      <c r="A90" s="1768"/>
      <c r="B90" s="1769"/>
      <c r="C90" s="1770"/>
      <c r="D90" s="1427" t="s">
        <v>811</v>
      </c>
      <c r="E90" s="1453"/>
      <c r="F90" s="1771"/>
      <c r="G90" s="1429">
        <v>405845</v>
      </c>
      <c r="H90" s="1772"/>
      <c r="I90" s="1430">
        <v>132904.37</v>
      </c>
      <c r="J90" s="1774"/>
      <c r="K90" s="1440">
        <v>0</v>
      </c>
      <c r="L90" s="1432">
        <f>I90/G90</f>
        <v>0.32747568653057202</v>
      </c>
    </row>
    <row r="91" spans="1:12" ht="45" customHeight="1">
      <c r="A91" s="1768"/>
      <c r="B91" s="1769"/>
      <c r="C91" s="1770"/>
      <c r="D91" s="1427" t="s">
        <v>812</v>
      </c>
      <c r="E91" s="1453">
        <v>529000</v>
      </c>
      <c r="F91" s="1771"/>
      <c r="G91" s="1429">
        <v>1397791</v>
      </c>
      <c r="H91" s="1772"/>
      <c r="I91" s="1430">
        <v>500891.13</v>
      </c>
      <c r="J91" s="1774"/>
      <c r="K91" s="1431">
        <f t="shared" si="6"/>
        <v>0.94686413988657847</v>
      </c>
      <c r="L91" s="1432">
        <f t="shared" si="7"/>
        <v>0.35834479546656117</v>
      </c>
    </row>
    <row r="92" spans="1:12" ht="45" customHeight="1">
      <c r="A92" s="1768"/>
      <c r="B92" s="1769"/>
      <c r="C92" s="1770"/>
      <c r="D92" s="1455" t="s">
        <v>860</v>
      </c>
      <c r="E92" s="1453">
        <v>364000</v>
      </c>
      <c r="F92" s="1771"/>
      <c r="G92" s="1429">
        <v>778974</v>
      </c>
      <c r="H92" s="1772"/>
      <c r="I92" s="1430">
        <v>257468.62</v>
      </c>
      <c r="J92" s="1774"/>
      <c r="K92" s="1431">
        <f t="shared" si="6"/>
        <v>0.70733137362637366</v>
      </c>
      <c r="L92" s="1432">
        <f t="shared" si="7"/>
        <v>0.3305227388847381</v>
      </c>
    </row>
    <row r="93" spans="1:12" ht="45" customHeight="1">
      <c r="A93" s="1768"/>
      <c r="B93" s="1769"/>
      <c r="C93" s="1770"/>
      <c r="D93" s="1427" t="s">
        <v>814</v>
      </c>
      <c r="E93" s="1453">
        <v>3752000</v>
      </c>
      <c r="F93" s="1771"/>
      <c r="G93" s="1429">
        <v>4601968</v>
      </c>
      <c r="H93" s="1772"/>
      <c r="I93" s="1430">
        <v>2710872.2</v>
      </c>
      <c r="J93" s="1774"/>
      <c r="K93" s="1431">
        <f t="shared" si="6"/>
        <v>0.72251391257995745</v>
      </c>
      <c r="L93" s="1432">
        <f t="shared" si="7"/>
        <v>0.58906802481025511</v>
      </c>
    </row>
    <row r="94" spans="1:12" ht="45" customHeight="1">
      <c r="A94" s="1768"/>
      <c r="B94" s="1769"/>
      <c r="C94" s="1770"/>
      <c r="D94" s="1427" t="s">
        <v>815</v>
      </c>
      <c r="E94" s="1453">
        <v>574000</v>
      </c>
      <c r="F94" s="1771"/>
      <c r="G94" s="1429">
        <v>274000</v>
      </c>
      <c r="H94" s="1772"/>
      <c r="I94" s="1430">
        <v>54000</v>
      </c>
      <c r="J94" s="1774"/>
      <c r="K94" s="1431">
        <f t="shared" si="6"/>
        <v>9.4076655052264813E-2</v>
      </c>
      <c r="L94" s="1432">
        <f t="shared" si="7"/>
        <v>0.19708029197080293</v>
      </c>
    </row>
    <row r="95" spans="1:12" ht="45" customHeight="1">
      <c r="A95" s="1768"/>
      <c r="B95" s="1769"/>
      <c r="C95" s="1770"/>
      <c r="D95" s="1427" t="s">
        <v>816</v>
      </c>
      <c r="E95" s="1453">
        <v>574000</v>
      </c>
      <c r="F95" s="1771"/>
      <c r="G95" s="1442">
        <v>0</v>
      </c>
      <c r="H95" s="1772"/>
      <c r="I95" s="1442">
        <v>0</v>
      </c>
      <c r="J95" s="1774"/>
      <c r="K95" s="1440">
        <v>0</v>
      </c>
      <c r="L95" s="1443">
        <v>0</v>
      </c>
    </row>
    <row r="96" spans="1:12" ht="45" customHeight="1">
      <c r="A96" s="1768"/>
      <c r="B96" s="1769"/>
      <c r="C96" s="1770"/>
      <c r="D96" s="1427" t="s">
        <v>818</v>
      </c>
      <c r="E96" s="1453">
        <v>510000</v>
      </c>
      <c r="F96" s="1771"/>
      <c r="G96" s="1442">
        <v>0</v>
      </c>
      <c r="H96" s="1772"/>
      <c r="I96" s="1442">
        <v>0</v>
      </c>
      <c r="J96" s="1774"/>
      <c r="K96" s="1440">
        <v>0</v>
      </c>
      <c r="L96" s="1443">
        <v>0</v>
      </c>
    </row>
    <row r="97" spans="1:12" ht="45" customHeight="1">
      <c r="A97" s="1768"/>
      <c r="B97" s="1769"/>
      <c r="C97" s="1770"/>
      <c r="D97" s="1427" t="s">
        <v>819</v>
      </c>
      <c r="E97" s="1453">
        <v>1967000</v>
      </c>
      <c r="F97" s="1771"/>
      <c r="G97" s="1429">
        <v>978362</v>
      </c>
      <c r="H97" s="1772"/>
      <c r="I97" s="1430">
        <v>363047.05000000005</v>
      </c>
      <c r="J97" s="1774"/>
      <c r="K97" s="1431">
        <f>I97/E97</f>
        <v>0.18456891204880532</v>
      </c>
      <c r="L97" s="1432">
        <f>I97/G97</f>
        <v>0.37107640116848367</v>
      </c>
    </row>
    <row r="98" spans="1:12" ht="45" customHeight="1">
      <c r="A98" s="1768"/>
      <c r="B98" s="1769"/>
      <c r="C98" s="1770"/>
      <c r="D98" s="1427" t="s">
        <v>821</v>
      </c>
      <c r="E98" s="1453">
        <v>2360000</v>
      </c>
      <c r="F98" s="1771"/>
      <c r="G98" s="1429">
        <v>796000</v>
      </c>
      <c r="H98" s="1772"/>
      <c r="I98" s="1430">
        <v>497943.45</v>
      </c>
      <c r="J98" s="1774"/>
      <c r="K98" s="1431">
        <f>I98/E98</f>
        <v>0.21099298728813559</v>
      </c>
      <c r="L98" s="1432">
        <f>I98/G98</f>
        <v>0.62555709798994974</v>
      </c>
    </row>
    <row r="99" spans="1:12" ht="45" customHeight="1">
      <c r="A99" s="1768"/>
      <c r="B99" s="1769"/>
      <c r="C99" s="1770"/>
      <c r="D99" s="1427" t="s">
        <v>822</v>
      </c>
      <c r="E99" s="1453">
        <v>50000</v>
      </c>
      <c r="F99" s="1771"/>
      <c r="G99" s="1429">
        <v>79540</v>
      </c>
      <c r="H99" s="1772"/>
      <c r="I99" s="1430">
        <v>12489.68</v>
      </c>
      <c r="J99" s="1774"/>
      <c r="K99" s="1431">
        <f>I99/E99</f>
        <v>0.2497936</v>
      </c>
      <c r="L99" s="1432">
        <f>I99/G99</f>
        <v>0.1570238873522756</v>
      </c>
    </row>
    <row r="100" spans="1:12" ht="45" customHeight="1">
      <c r="A100" s="1768"/>
      <c r="B100" s="1769"/>
      <c r="C100" s="1770"/>
      <c r="D100" s="1427" t="s">
        <v>823</v>
      </c>
      <c r="E100" s="1453">
        <v>720000</v>
      </c>
      <c r="F100" s="1771"/>
      <c r="G100" s="1429">
        <v>1629719</v>
      </c>
      <c r="H100" s="1772"/>
      <c r="I100" s="1430">
        <v>492801.73</v>
      </c>
      <c r="J100" s="1774"/>
      <c r="K100" s="1431">
        <f>I100/E100</f>
        <v>0.68444684722222215</v>
      </c>
      <c r="L100" s="1432">
        <f>I100/G100</f>
        <v>0.30238447855121037</v>
      </c>
    </row>
    <row r="101" spans="1:12" ht="45" customHeight="1">
      <c r="A101" s="1768"/>
      <c r="B101" s="1769"/>
      <c r="C101" s="1770"/>
      <c r="D101" s="1427" t="s">
        <v>824</v>
      </c>
      <c r="E101" s="1453">
        <v>306000</v>
      </c>
      <c r="F101" s="1771"/>
      <c r="G101" s="1429">
        <v>754513</v>
      </c>
      <c r="H101" s="1772"/>
      <c r="I101" s="1430">
        <v>294370.90000000002</v>
      </c>
      <c r="J101" s="1774"/>
      <c r="K101" s="1431">
        <f>I101/E101</f>
        <v>0.96199640522875829</v>
      </c>
      <c r="L101" s="1432">
        <f>I101/G101</f>
        <v>0.39014688945054626</v>
      </c>
    </row>
    <row r="102" spans="1:12" ht="45" customHeight="1" thickBot="1">
      <c r="A102" s="1747"/>
      <c r="B102" s="1749"/>
      <c r="C102" s="1751"/>
      <c r="D102" s="1397" t="s">
        <v>825</v>
      </c>
      <c r="E102" s="1398">
        <v>829000</v>
      </c>
      <c r="F102" s="1753"/>
      <c r="G102" s="1456">
        <v>0</v>
      </c>
      <c r="H102" s="1755"/>
      <c r="I102" s="1456">
        <v>0</v>
      </c>
      <c r="J102" s="1775"/>
      <c r="K102" s="1379">
        <v>0</v>
      </c>
      <c r="L102" s="1380">
        <v>0</v>
      </c>
    </row>
    <row r="103" spans="1:12" ht="45" customHeight="1" thickBot="1">
      <c r="A103" s="1457">
        <v>33</v>
      </c>
      <c r="B103" s="1414" t="s">
        <v>350</v>
      </c>
      <c r="C103" s="1415" t="s">
        <v>351</v>
      </c>
      <c r="D103" s="1458" t="s">
        <v>861</v>
      </c>
      <c r="E103" s="1402">
        <v>12536053000</v>
      </c>
      <c r="F103" s="1402">
        <f>E103</f>
        <v>12536053000</v>
      </c>
      <c r="G103" s="1403">
        <v>19569638000</v>
      </c>
      <c r="H103" s="1403">
        <f>G103</f>
        <v>19569638000</v>
      </c>
      <c r="I103" s="1404">
        <v>15169411375.27</v>
      </c>
      <c r="J103" s="1459">
        <f>I103</f>
        <v>15169411375.27</v>
      </c>
      <c r="K103" s="1416">
        <f t="shared" ref="K103:K110" si="8">I103/E103</f>
        <v>1.2100627984956669</v>
      </c>
      <c r="L103" s="1417">
        <f t="shared" ref="L103:L110" si="9">I103/G103</f>
        <v>0.77515033110321208</v>
      </c>
    </row>
    <row r="104" spans="1:12" ht="45" customHeight="1">
      <c r="A104" s="1792" t="s">
        <v>926</v>
      </c>
      <c r="B104" s="1748">
        <v>150</v>
      </c>
      <c r="C104" s="1750" t="s">
        <v>359</v>
      </c>
      <c r="D104" s="1366" t="s">
        <v>834</v>
      </c>
      <c r="E104" s="1393">
        <v>112000</v>
      </c>
      <c r="F104" s="1752">
        <f>SUM(E104:E136)</f>
        <v>17633684000</v>
      </c>
      <c r="G104" s="1394">
        <v>372000</v>
      </c>
      <c r="H104" s="1754">
        <f>SUM(G104:G136)</f>
        <v>28375678259</v>
      </c>
      <c r="I104" s="1419">
        <v>259301.11</v>
      </c>
      <c r="J104" s="1773">
        <f>SUM(I104:I136)</f>
        <v>20942307635.140003</v>
      </c>
      <c r="K104" s="1395">
        <f t="shared" si="8"/>
        <v>2.3151884821428572</v>
      </c>
      <c r="L104" s="1396">
        <f t="shared" si="9"/>
        <v>0.69704599462365591</v>
      </c>
    </row>
    <row r="105" spans="1:12" ht="45" customHeight="1">
      <c r="A105" s="1793"/>
      <c r="B105" s="1769"/>
      <c r="C105" s="1770"/>
      <c r="D105" s="1455" t="s">
        <v>835</v>
      </c>
      <c r="E105" s="1453">
        <v>19444000</v>
      </c>
      <c r="F105" s="1771"/>
      <c r="G105" s="1429">
        <v>384000</v>
      </c>
      <c r="H105" s="1772"/>
      <c r="I105" s="1430">
        <v>268274.59999999998</v>
      </c>
      <c r="J105" s="1774"/>
      <c r="K105" s="1431">
        <f t="shared" si="8"/>
        <v>1.3797294795309606E-2</v>
      </c>
      <c r="L105" s="1432">
        <f t="shared" si="9"/>
        <v>0.69863177083333328</v>
      </c>
    </row>
    <row r="106" spans="1:12" ht="45" customHeight="1">
      <c r="A106" s="1793"/>
      <c r="B106" s="1769"/>
      <c r="C106" s="1770"/>
      <c r="D106" s="1427" t="s">
        <v>806</v>
      </c>
      <c r="E106" s="1453">
        <v>1279000000</v>
      </c>
      <c r="F106" s="1771"/>
      <c r="G106" s="1429">
        <v>4436556105</v>
      </c>
      <c r="H106" s="1772"/>
      <c r="I106" s="1430">
        <v>2859199329.8299999</v>
      </c>
      <c r="J106" s="1774"/>
      <c r="K106" s="1431">
        <f t="shared" si="8"/>
        <v>2.2354959576465987</v>
      </c>
      <c r="L106" s="1432">
        <f t="shared" si="9"/>
        <v>0.64446369259428082</v>
      </c>
    </row>
    <row r="107" spans="1:12" ht="45" customHeight="1">
      <c r="A107" s="1793"/>
      <c r="B107" s="1769"/>
      <c r="C107" s="1770"/>
      <c r="D107" s="1455" t="s">
        <v>862</v>
      </c>
      <c r="E107" s="1453">
        <v>539250000</v>
      </c>
      <c r="F107" s="1771"/>
      <c r="G107" s="1429">
        <v>907050000</v>
      </c>
      <c r="H107" s="1772"/>
      <c r="I107" s="1430">
        <v>678131591.78000009</v>
      </c>
      <c r="J107" s="1774"/>
      <c r="K107" s="1431">
        <f t="shared" si="8"/>
        <v>1.2575458354751972</v>
      </c>
      <c r="L107" s="1432">
        <f t="shared" si="9"/>
        <v>0.7476231649633428</v>
      </c>
    </row>
    <row r="108" spans="1:12" ht="45" customHeight="1">
      <c r="A108" s="1793"/>
      <c r="B108" s="1769"/>
      <c r="C108" s="1770"/>
      <c r="D108" s="1427" t="s">
        <v>808</v>
      </c>
      <c r="E108" s="1453">
        <v>78139000</v>
      </c>
      <c r="F108" s="1771"/>
      <c r="G108" s="1429">
        <v>82246135</v>
      </c>
      <c r="H108" s="1772"/>
      <c r="I108" s="1430">
        <v>39712526</v>
      </c>
      <c r="J108" s="1774"/>
      <c r="K108" s="1431">
        <f t="shared" si="8"/>
        <v>0.50822925811694541</v>
      </c>
      <c r="L108" s="1432">
        <f t="shared" si="9"/>
        <v>0.48284975336531011</v>
      </c>
    </row>
    <row r="109" spans="1:12" ht="45" customHeight="1">
      <c r="A109" s="1793"/>
      <c r="B109" s="1441">
        <v>500</v>
      </c>
      <c r="C109" s="1427" t="s">
        <v>364</v>
      </c>
      <c r="D109" s="1427" t="s">
        <v>806</v>
      </c>
      <c r="E109" s="1453">
        <v>18943000</v>
      </c>
      <c r="F109" s="1771"/>
      <c r="G109" s="1429">
        <v>30513348</v>
      </c>
      <c r="H109" s="1772"/>
      <c r="I109" s="1430">
        <v>17952492.890000001</v>
      </c>
      <c r="J109" s="1774"/>
      <c r="K109" s="1431">
        <f t="shared" si="8"/>
        <v>0.94771118038325508</v>
      </c>
      <c r="L109" s="1432">
        <f t="shared" si="9"/>
        <v>0.58834883966190799</v>
      </c>
    </row>
    <row r="110" spans="1:12" ht="45" customHeight="1">
      <c r="A110" s="1793"/>
      <c r="B110" s="1441">
        <v>730</v>
      </c>
      <c r="C110" s="1427" t="s">
        <v>712</v>
      </c>
      <c r="D110" s="1427" t="s">
        <v>808</v>
      </c>
      <c r="E110" s="1453">
        <v>1023000</v>
      </c>
      <c r="F110" s="1771"/>
      <c r="G110" s="1429">
        <v>1023000</v>
      </c>
      <c r="H110" s="1772"/>
      <c r="I110" s="1429">
        <v>10236.9</v>
      </c>
      <c r="J110" s="1774"/>
      <c r="K110" s="1431">
        <f t="shared" si="8"/>
        <v>1.000674486803519E-2</v>
      </c>
      <c r="L110" s="1432">
        <f t="shared" si="9"/>
        <v>1.000674486803519E-2</v>
      </c>
    </row>
    <row r="111" spans="1:12" ht="45" customHeight="1">
      <c r="A111" s="1793"/>
      <c r="B111" s="1769">
        <v>750</v>
      </c>
      <c r="C111" s="1770" t="s">
        <v>83</v>
      </c>
      <c r="D111" s="1427" t="s">
        <v>834</v>
      </c>
      <c r="E111" s="1453">
        <v>32227000</v>
      </c>
      <c r="F111" s="1771"/>
      <c r="G111" s="1429">
        <v>39588037</v>
      </c>
      <c r="H111" s="1772"/>
      <c r="I111" s="1430">
        <v>31292972.039999999</v>
      </c>
      <c r="J111" s="1774"/>
      <c r="K111" s="1431">
        <f>I111/E111</f>
        <v>0.97101722282558101</v>
      </c>
      <c r="L111" s="1432">
        <f>I111/G111</f>
        <v>0.79046536305904735</v>
      </c>
    </row>
    <row r="112" spans="1:12" ht="45" customHeight="1">
      <c r="A112" s="1793"/>
      <c r="B112" s="1769"/>
      <c r="C112" s="1770"/>
      <c r="D112" s="1455" t="s">
        <v>835</v>
      </c>
      <c r="E112" s="1453">
        <v>60165000</v>
      </c>
      <c r="F112" s="1771"/>
      <c r="G112" s="1429">
        <v>57053963</v>
      </c>
      <c r="H112" s="1772"/>
      <c r="I112" s="1430">
        <v>37074331.719999999</v>
      </c>
      <c r="J112" s="1774"/>
      <c r="K112" s="1431">
        <f>I112/E112</f>
        <v>0.61621094855813174</v>
      </c>
      <c r="L112" s="1432">
        <f>I112/G112</f>
        <v>0.64981168302016112</v>
      </c>
    </row>
    <row r="113" spans="1:12" ht="45" customHeight="1">
      <c r="A113" s="1793"/>
      <c r="B113" s="1769"/>
      <c r="C113" s="1770"/>
      <c r="D113" s="1427" t="s">
        <v>805</v>
      </c>
      <c r="E113" s="1453">
        <v>336000</v>
      </c>
      <c r="F113" s="1771"/>
      <c r="G113" s="1429">
        <v>501804</v>
      </c>
      <c r="H113" s="1772"/>
      <c r="I113" s="1430">
        <v>306626.26</v>
      </c>
      <c r="J113" s="1774"/>
      <c r="K113" s="1431">
        <f>I113/E113</f>
        <v>0.91257815476190474</v>
      </c>
      <c r="L113" s="1432">
        <f>I113/G113</f>
        <v>0.61104785932356065</v>
      </c>
    </row>
    <row r="114" spans="1:12" ht="45" customHeight="1">
      <c r="A114" s="1793"/>
      <c r="B114" s="1769"/>
      <c r="C114" s="1770"/>
      <c r="D114" s="1427" t="s">
        <v>808</v>
      </c>
      <c r="E114" s="1453">
        <v>76119000</v>
      </c>
      <c r="F114" s="1771"/>
      <c r="G114" s="1429">
        <v>88157416</v>
      </c>
      <c r="H114" s="1772"/>
      <c r="I114" s="1430">
        <v>56217140.549999997</v>
      </c>
      <c r="J114" s="1774"/>
      <c r="K114" s="1431">
        <f>I114/E114</f>
        <v>0.73854281519725684</v>
      </c>
      <c r="L114" s="1432">
        <f>I114/G114</f>
        <v>0.6376904303774058</v>
      </c>
    </row>
    <row r="115" spans="1:12" ht="45" customHeight="1">
      <c r="A115" s="1793"/>
      <c r="B115" s="1795" t="s">
        <v>927</v>
      </c>
      <c r="C115" s="1797" t="s">
        <v>928</v>
      </c>
      <c r="D115" s="1455" t="s">
        <v>810</v>
      </c>
      <c r="E115" s="1453">
        <v>1210954000</v>
      </c>
      <c r="F115" s="1771"/>
      <c r="G115" s="1429">
        <v>1529259432</v>
      </c>
      <c r="H115" s="1772"/>
      <c r="I115" s="1430">
        <v>1186674582.45</v>
      </c>
      <c r="J115" s="1774"/>
      <c r="K115" s="1431">
        <f t="shared" ref="K115:K132" si="10">I115/E115</f>
        <v>0.97995017354086122</v>
      </c>
      <c r="L115" s="1432">
        <f t="shared" ref="L115:L132" si="11">I115/G115</f>
        <v>0.77597990087139124</v>
      </c>
    </row>
    <row r="116" spans="1:12" ht="45" customHeight="1">
      <c r="A116" s="1793"/>
      <c r="B116" s="1795"/>
      <c r="C116" s="1797"/>
      <c r="D116" s="1455" t="s">
        <v>863</v>
      </c>
      <c r="E116" s="1453"/>
      <c r="F116" s="1771"/>
      <c r="G116" s="1429">
        <v>360500</v>
      </c>
      <c r="H116" s="1772"/>
      <c r="I116" s="1429">
        <v>360499.1</v>
      </c>
      <c r="J116" s="1774"/>
      <c r="K116" s="1440">
        <v>0</v>
      </c>
      <c r="L116" s="1432">
        <f t="shared" si="11"/>
        <v>0.99999750346740635</v>
      </c>
    </row>
    <row r="117" spans="1:12" ht="45" customHeight="1">
      <c r="A117" s="1793"/>
      <c r="B117" s="1795"/>
      <c r="C117" s="1797"/>
      <c r="D117" s="1455" t="s">
        <v>811</v>
      </c>
      <c r="E117" s="1453">
        <v>799726000</v>
      </c>
      <c r="F117" s="1771"/>
      <c r="G117" s="1429">
        <v>1145446500</v>
      </c>
      <c r="H117" s="1772"/>
      <c r="I117" s="1430">
        <v>813251581.31000006</v>
      </c>
      <c r="J117" s="1774"/>
      <c r="K117" s="1425">
        <f t="shared" si="10"/>
        <v>1.0169127692609718</v>
      </c>
      <c r="L117" s="1426">
        <f t="shared" si="11"/>
        <v>0.70998652604901236</v>
      </c>
    </row>
    <row r="118" spans="1:12" ht="45" customHeight="1">
      <c r="A118" s="1793"/>
      <c r="B118" s="1795"/>
      <c r="C118" s="1797"/>
      <c r="D118" s="1427" t="s">
        <v>812</v>
      </c>
      <c r="E118" s="1453">
        <v>1118621000</v>
      </c>
      <c r="F118" s="1771"/>
      <c r="G118" s="1429">
        <v>1685255200</v>
      </c>
      <c r="H118" s="1772"/>
      <c r="I118" s="1430">
        <v>1350807448.3</v>
      </c>
      <c r="J118" s="1774"/>
      <c r="K118" s="1431">
        <f t="shared" si="10"/>
        <v>1.2075648931139322</v>
      </c>
      <c r="L118" s="1432">
        <f t="shared" si="11"/>
        <v>0.80154474426187794</v>
      </c>
    </row>
    <row r="119" spans="1:12" ht="45" customHeight="1">
      <c r="A119" s="1793"/>
      <c r="B119" s="1795"/>
      <c r="C119" s="1797"/>
      <c r="D119" s="1455" t="s">
        <v>860</v>
      </c>
      <c r="E119" s="1453">
        <v>421765000</v>
      </c>
      <c r="F119" s="1771"/>
      <c r="G119" s="1429">
        <v>506068000</v>
      </c>
      <c r="H119" s="1772"/>
      <c r="I119" s="1430">
        <v>442753473.37</v>
      </c>
      <c r="J119" s="1774"/>
      <c r="K119" s="1431">
        <f t="shared" si="10"/>
        <v>1.0497634307493509</v>
      </c>
      <c r="L119" s="1432">
        <f t="shared" si="11"/>
        <v>0.8748892903127643</v>
      </c>
    </row>
    <row r="120" spans="1:12" ht="45" customHeight="1">
      <c r="A120" s="1793"/>
      <c r="B120" s="1795"/>
      <c r="C120" s="1797"/>
      <c r="D120" s="1427" t="s">
        <v>864</v>
      </c>
      <c r="E120" s="1453"/>
      <c r="F120" s="1771"/>
      <c r="G120" s="1429">
        <v>39885</v>
      </c>
      <c r="H120" s="1772"/>
      <c r="I120" s="1430">
        <v>39885</v>
      </c>
      <c r="J120" s="1774"/>
      <c r="K120" s="1440">
        <v>0</v>
      </c>
      <c r="L120" s="1432">
        <f t="shared" si="11"/>
        <v>1</v>
      </c>
    </row>
    <row r="121" spans="1:12" ht="45" customHeight="1">
      <c r="A121" s="1793"/>
      <c r="B121" s="1795"/>
      <c r="C121" s="1797"/>
      <c r="D121" s="1427" t="s">
        <v>814</v>
      </c>
      <c r="E121" s="1453">
        <v>1137208000</v>
      </c>
      <c r="F121" s="1771"/>
      <c r="G121" s="1429">
        <v>1599168115</v>
      </c>
      <c r="H121" s="1772"/>
      <c r="I121" s="1430">
        <v>1067616863.38</v>
      </c>
      <c r="J121" s="1774"/>
      <c r="K121" s="1431">
        <f t="shared" si="10"/>
        <v>0.93880526990664859</v>
      </c>
      <c r="L121" s="1432">
        <f t="shared" si="11"/>
        <v>0.66760764760495495</v>
      </c>
    </row>
    <row r="122" spans="1:12" ht="45" customHeight="1">
      <c r="A122" s="1793"/>
      <c r="B122" s="1795"/>
      <c r="C122" s="1797"/>
      <c r="D122" s="1427" t="s">
        <v>815</v>
      </c>
      <c r="E122" s="1453">
        <v>1257298000</v>
      </c>
      <c r="F122" s="1771"/>
      <c r="G122" s="1429">
        <v>2248856000</v>
      </c>
      <c r="H122" s="1772"/>
      <c r="I122" s="1430">
        <v>1704297196.5000002</v>
      </c>
      <c r="J122" s="1774"/>
      <c r="K122" s="1431">
        <f t="shared" si="10"/>
        <v>1.3555236678178126</v>
      </c>
      <c r="L122" s="1432">
        <f t="shared" si="11"/>
        <v>0.7578507456680198</v>
      </c>
    </row>
    <row r="123" spans="1:12" ht="45" customHeight="1">
      <c r="A123" s="1793"/>
      <c r="B123" s="1795"/>
      <c r="C123" s="1797"/>
      <c r="D123" s="1427" t="s">
        <v>816</v>
      </c>
      <c r="E123" s="1453">
        <v>891811000</v>
      </c>
      <c r="F123" s="1771"/>
      <c r="G123" s="1429">
        <v>1444247000</v>
      </c>
      <c r="H123" s="1772"/>
      <c r="I123" s="1430">
        <v>1005869199.28</v>
      </c>
      <c r="J123" s="1774"/>
      <c r="K123" s="1431">
        <f t="shared" si="10"/>
        <v>1.1278950352485</v>
      </c>
      <c r="L123" s="1432">
        <f t="shared" si="11"/>
        <v>0.6964661856870743</v>
      </c>
    </row>
    <row r="124" spans="1:12" ht="45" customHeight="1">
      <c r="A124" s="1793"/>
      <c r="B124" s="1795"/>
      <c r="C124" s="1797"/>
      <c r="D124" s="1427" t="s">
        <v>817</v>
      </c>
      <c r="E124" s="1453">
        <v>456300000</v>
      </c>
      <c r="F124" s="1771"/>
      <c r="G124" s="1429">
        <v>632552000</v>
      </c>
      <c r="H124" s="1772"/>
      <c r="I124" s="1430">
        <v>452228614.06</v>
      </c>
      <c r="J124" s="1774"/>
      <c r="K124" s="1431">
        <f t="shared" si="10"/>
        <v>0.9910773921981153</v>
      </c>
      <c r="L124" s="1432">
        <f t="shared" si="11"/>
        <v>0.7149271744615463</v>
      </c>
    </row>
    <row r="125" spans="1:12" ht="45" customHeight="1">
      <c r="A125" s="1793"/>
      <c r="B125" s="1795"/>
      <c r="C125" s="1797"/>
      <c r="D125" s="1427" t="s">
        <v>818</v>
      </c>
      <c r="E125" s="1453">
        <v>1035014000</v>
      </c>
      <c r="F125" s="1771"/>
      <c r="G125" s="1429">
        <v>1418144840</v>
      </c>
      <c r="H125" s="1772"/>
      <c r="I125" s="1430">
        <v>1140593896.79</v>
      </c>
      <c r="J125" s="1774"/>
      <c r="K125" s="1431">
        <f t="shared" si="10"/>
        <v>1.1020081822951187</v>
      </c>
      <c r="L125" s="1432">
        <f t="shared" si="11"/>
        <v>0.80428589846295251</v>
      </c>
    </row>
    <row r="126" spans="1:12" ht="45" customHeight="1">
      <c r="A126" s="1793"/>
      <c r="B126" s="1795"/>
      <c r="C126" s="1797"/>
      <c r="D126" s="1427" t="s">
        <v>819</v>
      </c>
      <c r="E126" s="1453">
        <v>599251000</v>
      </c>
      <c r="F126" s="1771"/>
      <c r="G126" s="1429">
        <v>936325213</v>
      </c>
      <c r="H126" s="1772"/>
      <c r="I126" s="1430">
        <v>769045105.37</v>
      </c>
      <c r="J126" s="1774"/>
      <c r="K126" s="1431">
        <f t="shared" si="10"/>
        <v>1.2833438832308999</v>
      </c>
      <c r="L126" s="1432">
        <f t="shared" si="11"/>
        <v>0.82134401027818948</v>
      </c>
    </row>
    <row r="127" spans="1:12" ht="45" customHeight="1">
      <c r="A127" s="1793"/>
      <c r="B127" s="1795"/>
      <c r="C127" s="1797"/>
      <c r="D127" s="1427" t="s">
        <v>820</v>
      </c>
      <c r="E127" s="1453">
        <v>1108878000</v>
      </c>
      <c r="F127" s="1771"/>
      <c r="G127" s="1429">
        <v>1208878000</v>
      </c>
      <c r="H127" s="1772"/>
      <c r="I127" s="1430">
        <v>907002972.70999992</v>
      </c>
      <c r="J127" s="1774"/>
      <c r="K127" s="1431">
        <f t="shared" si="10"/>
        <v>0.81794658448449686</v>
      </c>
      <c r="L127" s="1432">
        <f t="shared" si="11"/>
        <v>0.75028495241868898</v>
      </c>
    </row>
    <row r="128" spans="1:12" ht="45" customHeight="1">
      <c r="A128" s="1793"/>
      <c r="B128" s="1795"/>
      <c r="C128" s="1797"/>
      <c r="D128" s="1427" t="s">
        <v>821</v>
      </c>
      <c r="E128" s="1453">
        <v>1561849000</v>
      </c>
      <c r="F128" s="1771"/>
      <c r="G128" s="1429">
        <v>2521210250</v>
      </c>
      <c r="H128" s="1772"/>
      <c r="I128" s="1430">
        <v>1965054798.2900004</v>
      </c>
      <c r="J128" s="1774"/>
      <c r="K128" s="1431">
        <f t="shared" si="10"/>
        <v>1.258159270384013</v>
      </c>
      <c r="L128" s="1432">
        <f t="shared" si="11"/>
        <v>0.77940933259731138</v>
      </c>
    </row>
    <row r="129" spans="1:12" ht="45" customHeight="1">
      <c r="A129" s="1793"/>
      <c r="B129" s="1795"/>
      <c r="C129" s="1797"/>
      <c r="D129" s="1427" t="s">
        <v>822</v>
      </c>
      <c r="E129" s="1453">
        <v>708850000</v>
      </c>
      <c r="F129" s="1771"/>
      <c r="G129" s="1429">
        <v>1159850000</v>
      </c>
      <c r="H129" s="1772"/>
      <c r="I129" s="1430">
        <v>809580045.48000014</v>
      </c>
      <c r="J129" s="1774"/>
      <c r="K129" s="1431">
        <f t="shared" si="10"/>
        <v>1.142103471086972</v>
      </c>
      <c r="L129" s="1432">
        <f t="shared" si="11"/>
        <v>0.69800409146010267</v>
      </c>
    </row>
    <row r="130" spans="1:12" ht="45" customHeight="1">
      <c r="A130" s="1793"/>
      <c r="B130" s="1795"/>
      <c r="C130" s="1797"/>
      <c r="D130" s="1427" t="s">
        <v>823</v>
      </c>
      <c r="E130" s="1453">
        <v>948141000</v>
      </c>
      <c r="F130" s="1771"/>
      <c r="G130" s="1429">
        <v>1296531000</v>
      </c>
      <c r="H130" s="1772"/>
      <c r="I130" s="1430">
        <v>1033418856.02</v>
      </c>
      <c r="J130" s="1774"/>
      <c r="K130" s="1431">
        <f t="shared" si="10"/>
        <v>1.089942166850711</v>
      </c>
      <c r="L130" s="1432">
        <f t="shared" si="11"/>
        <v>0.79706451756263441</v>
      </c>
    </row>
    <row r="131" spans="1:12" ht="45" customHeight="1">
      <c r="A131" s="1793"/>
      <c r="B131" s="1795"/>
      <c r="C131" s="1797"/>
      <c r="D131" s="1427" t="s">
        <v>824</v>
      </c>
      <c r="E131" s="1453">
        <v>1079285000</v>
      </c>
      <c r="F131" s="1771"/>
      <c r="G131" s="1429">
        <v>1798809000</v>
      </c>
      <c r="H131" s="1772"/>
      <c r="I131" s="1430">
        <v>1395605632.3599997</v>
      </c>
      <c r="J131" s="1774"/>
      <c r="K131" s="1431">
        <f t="shared" si="10"/>
        <v>1.2930835065436836</v>
      </c>
      <c r="L131" s="1432">
        <f t="shared" si="11"/>
        <v>0.77584981638406281</v>
      </c>
    </row>
    <row r="132" spans="1:12" ht="45" customHeight="1">
      <c r="A132" s="1793"/>
      <c r="B132" s="1795"/>
      <c r="C132" s="1797"/>
      <c r="D132" s="1427" t="s">
        <v>825</v>
      </c>
      <c r="E132" s="1453">
        <v>560021000</v>
      </c>
      <c r="F132" s="1771"/>
      <c r="G132" s="1429">
        <v>984943067</v>
      </c>
      <c r="H132" s="1772"/>
      <c r="I132" s="1430">
        <v>860404897.66000021</v>
      </c>
      <c r="J132" s="1774"/>
      <c r="K132" s="1431">
        <f t="shared" si="10"/>
        <v>1.5363797030111375</v>
      </c>
      <c r="L132" s="1432">
        <f t="shared" si="11"/>
        <v>0.87355800196723477</v>
      </c>
    </row>
    <row r="133" spans="1:12" ht="45" customHeight="1">
      <c r="A133" s="1793"/>
      <c r="B133" s="1441">
        <v>801</v>
      </c>
      <c r="C133" s="1427" t="s">
        <v>115</v>
      </c>
      <c r="D133" s="1427" t="s">
        <v>808</v>
      </c>
      <c r="E133" s="1453">
        <v>228424000</v>
      </c>
      <c r="F133" s="1771"/>
      <c r="G133" s="1429">
        <v>235134775</v>
      </c>
      <c r="H133" s="1772"/>
      <c r="I133" s="1430">
        <v>112005974.01000001</v>
      </c>
      <c r="J133" s="1774"/>
      <c r="K133" s="1431">
        <f>I133/E133</f>
        <v>0.4903424071463594</v>
      </c>
      <c r="L133" s="1432">
        <f>I133/G133</f>
        <v>0.47634797536859447</v>
      </c>
    </row>
    <row r="134" spans="1:12" ht="45" customHeight="1">
      <c r="A134" s="1793"/>
      <c r="B134" s="1441">
        <v>851</v>
      </c>
      <c r="C134" s="1427" t="s">
        <v>404</v>
      </c>
      <c r="D134" s="1427" t="s">
        <v>808</v>
      </c>
      <c r="E134" s="1453">
        <v>67811000</v>
      </c>
      <c r="F134" s="1771"/>
      <c r="G134" s="1429">
        <v>86403757</v>
      </c>
      <c r="H134" s="1772"/>
      <c r="I134" s="1430">
        <v>43015339.319999993</v>
      </c>
      <c r="J134" s="1774"/>
      <c r="K134" s="1431">
        <f>I134/E134</f>
        <v>0.634341615962012</v>
      </c>
      <c r="L134" s="1432">
        <f>I134/G134</f>
        <v>0.49784107559119212</v>
      </c>
    </row>
    <row r="135" spans="1:12" ht="45" customHeight="1">
      <c r="A135" s="1793"/>
      <c r="B135" s="1441">
        <v>852</v>
      </c>
      <c r="C135" s="1427" t="s">
        <v>406</v>
      </c>
      <c r="D135" s="1427" t="s">
        <v>808</v>
      </c>
      <c r="E135" s="1453">
        <v>17402000</v>
      </c>
      <c r="F135" s="1771"/>
      <c r="G135" s="1429">
        <v>16183126</v>
      </c>
      <c r="H135" s="1772"/>
      <c r="I135" s="1430">
        <v>5610433.5899999999</v>
      </c>
      <c r="J135" s="1774"/>
      <c r="K135" s="1431">
        <f>I135/E135</f>
        <v>0.32240165440753937</v>
      </c>
      <c r="L135" s="1432">
        <f>I135/G135</f>
        <v>0.34668416905361793</v>
      </c>
    </row>
    <row r="136" spans="1:12" ht="45" customHeight="1" thickBot="1">
      <c r="A136" s="1794"/>
      <c r="B136" s="1420">
        <v>853</v>
      </c>
      <c r="C136" s="1397" t="s">
        <v>582</v>
      </c>
      <c r="D136" s="1397" t="s">
        <v>808</v>
      </c>
      <c r="E136" s="1398">
        <v>320317000</v>
      </c>
      <c r="F136" s="1753"/>
      <c r="G136" s="1399">
        <v>278566791</v>
      </c>
      <c r="H136" s="1755"/>
      <c r="I136" s="1411">
        <v>156645517.11000001</v>
      </c>
      <c r="J136" s="1775"/>
      <c r="K136" s="1412">
        <f>I136/E136</f>
        <v>0.48903279285832479</v>
      </c>
      <c r="L136" s="1413">
        <f>I136/G136</f>
        <v>0.56232660234794463</v>
      </c>
    </row>
    <row r="137" spans="1:12" ht="45" customHeight="1">
      <c r="A137" s="1756">
        <v>37</v>
      </c>
      <c r="B137" s="1801">
        <v>750</v>
      </c>
      <c r="C137" s="1803" t="s">
        <v>83</v>
      </c>
      <c r="D137" s="1460" t="s">
        <v>835</v>
      </c>
      <c r="E137" s="1393">
        <v>472000</v>
      </c>
      <c r="F137" s="1752">
        <f>SUM(E137:E142)</f>
        <v>84369000</v>
      </c>
      <c r="G137" s="1394">
        <v>472000</v>
      </c>
      <c r="H137" s="1754">
        <f>SUM(G137:G142)</f>
        <v>87873225</v>
      </c>
      <c r="I137" s="1409">
        <v>0</v>
      </c>
      <c r="J137" s="1752">
        <f>SUM(I137:I142)</f>
        <v>30886660.990000002</v>
      </c>
      <c r="K137" s="1371">
        <v>0</v>
      </c>
      <c r="L137" s="1372">
        <v>0</v>
      </c>
    </row>
    <row r="138" spans="1:12" ht="45" customHeight="1">
      <c r="A138" s="1799"/>
      <c r="B138" s="1802"/>
      <c r="C138" s="1804"/>
      <c r="D138" s="1427" t="s">
        <v>808</v>
      </c>
      <c r="E138" s="1453">
        <v>2625000</v>
      </c>
      <c r="F138" s="1771"/>
      <c r="G138" s="1429">
        <v>2528198</v>
      </c>
      <c r="H138" s="1772"/>
      <c r="I138" s="1430">
        <v>902097.81</v>
      </c>
      <c r="J138" s="1771"/>
      <c r="K138" s="1431">
        <f>I138/E138</f>
        <v>0.34365630857142859</v>
      </c>
      <c r="L138" s="1432">
        <f>I138/G138</f>
        <v>0.3568145414243663</v>
      </c>
    </row>
    <row r="139" spans="1:12" ht="45" customHeight="1">
      <c r="A139" s="1799"/>
      <c r="B139" s="1802">
        <v>755</v>
      </c>
      <c r="C139" s="1804" t="s">
        <v>391</v>
      </c>
      <c r="D139" s="1427" t="s">
        <v>835</v>
      </c>
      <c r="E139" s="1453">
        <v>24953000</v>
      </c>
      <c r="F139" s="1771"/>
      <c r="G139" s="1429">
        <v>24443000</v>
      </c>
      <c r="H139" s="1772"/>
      <c r="I139" s="1442">
        <v>0</v>
      </c>
      <c r="J139" s="1771"/>
      <c r="K139" s="1440">
        <v>0</v>
      </c>
      <c r="L139" s="1443">
        <v>0</v>
      </c>
    </row>
    <row r="140" spans="1:12" ht="45" customHeight="1">
      <c r="A140" s="1799"/>
      <c r="B140" s="1802"/>
      <c r="C140" s="1804"/>
      <c r="D140" s="1427" t="s">
        <v>805</v>
      </c>
      <c r="E140" s="1453">
        <v>17387000</v>
      </c>
      <c r="F140" s="1771"/>
      <c r="G140" s="1429">
        <v>19748239</v>
      </c>
      <c r="H140" s="1772"/>
      <c r="I140" s="1461">
        <v>12158853.85</v>
      </c>
      <c r="J140" s="1771"/>
      <c r="K140" s="1431">
        <f t="shared" ref="K140:K146" si="12">I140/E140</f>
        <v>0.69930717490078798</v>
      </c>
      <c r="L140" s="1432">
        <f t="shared" ref="L140:L149" si="13">I140/G140</f>
        <v>0.6156930676198521</v>
      </c>
    </row>
    <row r="141" spans="1:12" ht="45" customHeight="1">
      <c r="A141" s="1799"/>
      <c r="B141" s="1802"/>
      <c r="C141" s="1804"/>
      <c r="D141" s="1427" t="s">
        <v>809</v>
      </c>
      <c r="E141" s="1453">
        <v>1264000</v>
      </c>
      <c r="F141" s="1771"/>
      <c r="G141" s="1429">
        <v>1264000</v>
      </c>
      <c r="H141" s="1772"/>
      <c r="I141" s="1430">
        <v>831486.05999999994</v>
      </c>
      <c r="J141" s="1771"/>
      <c r="K141" s="1431">
        <f t="shared" si="12"/>
        <v>0.65782124999999991</v>
      </c>
      <c r="L141" s="1432">
        <f t="shared" si="13"/>
        <v>0.65782124999999991</v>
      </c>
    </row>
    <row r="142" spans="1:12" ht="45" customHeight="1" thickBot="1">
      <c r="A142" s="1800"/>
      <c r="B142" s="1805"/>
      <c r="C142" s="1806"/>
      <c r="D142" s="1433" t="s">
        <v>808</v>
      </c>
      <c r="E142" s="1462">
        <v>37668000</v>
      </c>
      <c r="F142" s="1783"/>
      <c r="G142" s="1435">
        <v>39417788</v>
      </c>
      <c r="H142" s="1785"/>
      <c r="I142" s="1436">
        <v>16994223.27</v>
      </c>
      <c r="J142" s="1783"/>
      <c r="K142" s="1437">
        <f t="shared" si="12"/>
        <v>0.45115809891685249</v>
      </c>
      <c r="L142" s="1438">
        <f t="shared" si="13"/>
        <v>0.43113082017692111</v>
      </c>
    </row>
    <row r="143" spans="1:12" ht="45" customHeight="1">
      <c r="A143" s="1756">
        <v>39</v>
      </c>
      <c r="B143" s="1801">
        <v>600</v>
      </c>
      <c r="C143" s="1803" t="s">
        <v>368</v>
      </c>
      <c r="D143" s="1460" t="s">
        <v>829</v>
      </c>
      <c r="E143" s="1393">
        <v>3199801000</v>
      </c>
      <c r="F143" s="1786">
        <f>SUM(E143:E146)</f>
        <v>12619173000</v>
      </c>
      <c r="G143" s="1394">
        <v>3200524497</v>
      </c>
      <c r="H143" s="1754">
        <f>SUM(G143:G147)</f>
        <v>12645334287</v>
      </c>
      <c r="I143" s="1419">
        <v>2334469810.8500004</v>
      </c>
      <c r="J143" s="1807">
        <f>SUM(I143:I147)</f>
        <v>8079288729.8600006</v>
      </c>
      <c r="K143" s="1395">
        <f t="shared" si="12"/>
        <v>0.72956718584999514</v>
      </c>
      <c r="L143" s="1396">
        <f t="shared" si="13"/>
        <v>0.7294022629847724</v>
      </c>
    </row>
    <row r="144" spans="1:12" ht="45" customHeight="1">
      <c r="A144" s="1799"/>
      <c r="B144" s="1802"/>
      <c r="C144" s="1804"/>
      <c r="D144" s="1427" t="s">
        <v>805</v>
      </c>
      <c r="E144" s="1453">
        <v>9209291000</v>
      </c>
      <c r="F144" s="1787"/>
      <c r="G144" s="1429">
        <v>9194920537</v>
      </c>
      <c r="H144" s="1772"/>
      <c r="I144" s="1430">
        <v>5532039228.8299999</v>
      </c>
      <c r="J144" s="1808"/>
      <c r="K144" s="1431">
        <f t="shared" si="12"/>
        <v>0.60070196813522347</v>
      </c>
      <c r="L144" s="1432">
        <f t="shared" si="13"/>
        <v>0.60164078705947388</v>
      </c>
    </row>
    <row r="145" spans="1:12" ht="45" customHeight="1">
      <c r="A145" s="1799"/>
      <c r="B145" s="1802"/>
      <c r="C145" s="1804"/>
      <c r="D145" s="1427" t="s">
        <v>809</v>
      </c>
      <c r="E145" s="1453">
        <v>6363000</v>
      </c>
      <c r="F145" s="1787"/>
      <c r="G145" s="1429">
        <v>7296022</v>
      </c>
      <c r="H145" s="1772"/>
      <c r="I145" s="1430">
        <v>4100408.59</v>
      </c>
      <c r="J145" s="1808"/>
      <c r="K145" s="1431">
        <f t="shared" si="12"/>
        <v>0.64441436272198649</v>
      </c>
      <c r="L145" s="1432">
        <f t="shared" si="13"/>
        <v>0.56200606165935352</v>
      </c>
    </row>
    <row r="146" spans="1:12" ht="45" customHeight="1">
      <c r="A146" s="1799"/>
      <c r="B146" s="1802"/>
      <c r="C146" s="1804"/>
      <c r="D146" s="1455" t="s">
        <v>862</v>
      </c>
      <c r="E146" s="1453">
        <v>203718000</v>
      </c>
      <c r="F146" s="1787"/>
      <c r="G146" s="1429">
        <v>242518204</v>
      </c>
      <c r="H146" s="1772"/>
      <c r="I146" s="1430">
        <v>208679281.59</v>
      </c>
      <c r="J146" s="1808"/>
      <c r="K146" s="1431">
        <f t="shared" si="12"/>
        <v>1.0243536731658469</v>
      </c>
      <c r="L146" s="1432">
        <f t="shared" si="13"/>
        <v>0.86046852627194947</v>
      </c>
    </row>
    <row r="147" spans="1:12" ht="45" customHeight="1" thickBot="1">
      <c r="A147" s="1757"/>
      <c r="B147" s="1463">
        <v>750</v>
      </c>
      <c r="C147" s="1464" t="s">
        <v>83</v>
      </c>
      <c r="D147" s="1465" t="s">
        <v>809</v>
      </c>
      <c r="E147" s="1398"/>
      <c r="F147" s="1790"/>
      <c r="G147" s="1399">
        <v>75027</v>
      </c>
      <c r="H147" s="1755"/>
      <c r="I147" s="1456">
        <v>0</v>
      </c>
      <c r="J147" s="1809"/>
      <c r="K147" s="1379">
        <v>0</v>
      </c>
      <c r="L147" s="1380">
        <v>0</v>
      </c>
    </row>
    <row r="148" spans="1:12" ht="45" customHeight="1">
      <c r="A148" s="1817">
        <v>40</v>
      </c>
      <c r="B148" s="1466">
        <v>630</v>
      </c>
      <c r="C148" s="1467" t="s">
        <v>132</v>
      </c>
      <c r="D148" s="1468" t="s">
        <v>809</v>
      </c>
      <c r="E148" s="1469"/>
      <c r="F148" s="1818">
        <f>SUM(E148:E149)</f>
        <v>181000</v>
      </c>
      <c r="G148" s="1423">
        <v>568915</v>
      </c>
      <c r="H148" s="1784">
        <f>SUM(G148:G149)</f>
        <v>749915</v>
      </c>
      <c r="I148" s="1424">
        <v>568913.61</v>
      </c>
      <c r="J148" s="1818">
        <f>SUM(I148:I149)</f>
        <v>678806.94</v>
      </c>
      <c r="K148" s="1391">
        <v>0</v>
      </c>
      <c r="L148" s="1426">
        <f t="shared" si="13"/>
        <v>0.99999755675276625</v>
      </c>
    </row>
    <row r="149" spans="1:12" ht="45" customHeight="1" thickBot="1">
      <c r="A149" s="1757"/>
      <c r="B149" s="1463">
        <v>750</v>
      </c>
      <c r="C149" s="1464" t="s">
        <v>83</v>
      </c>
      <c r="D149" s="1465" t="s">
        <v>809</v>
      </c>
      <c r="E149" s="1398">
        <v>181000</v>
      </c>
      <c r="F149" s="1809"/>
      <c r="G149" s="1399">
        <v>181000</v>
      </c>
      <c r="H149" s="1755"/>
      <c r="I149" s="1411">
        <v>109893.33</v>
      </c>
      <c r="J149" s="1809"/>
      <c r="K149" s="1412">
        <f>I149/E149</f>
        <v>0.60714546961325966</v>
      </c>
      <c r="L149" s="1413">
        <f t="shared" si="13"/>
        <v>0.60714546961325966</v>
      </c>
    </row>
    <row r="150" spans="1:12" ht="45" customHeight="1">
      <c r="A150" s="1756">
        <v>41</v>
      </c>
      <c r="B150" s="1470" t="s">
        <v>352</v>
      </c>
      <c r="C150" s="1460" t="s">
        <v>353</v>
      </c>
      <c r="D150" s="1366" t="s">
        <v>805</v>
      </c>
      <c r="E150" s="1393">
        <v>35863000</v>
      </c>
      <c r="F150" s="1752">
        <f>SUM(E150:E166)</f>
        <v>2155176000</v>
      </c>
      <c r="G150" s="1394">
        <v>6687326.5300000003</v>
      </c>
      <c r="H150" s="1754">
        <f>SUM(G150:G166)</f>
        <v>552381548.01999998</v>
      </c>
      <c r="I150" s="1419">
        <v>4338887.96</v>
      </c>
      <c r="J150" s="1773">
        <f>SUM(I150:I166)</f>
        <v>486128750.43000001</v>
      </c>
      <c r="K150" s="1395">
        <f>I150/E150</f>
        <v>0.12098508100270473</v>
      </c>
      <c r="L150" s="1396">
        <f>I150/G150</f>
        <v>0.64882250635367134</v>
      </c>
    </row>
    <row r="151" spans="1:12" ht="45" customHeight="1">
      <c r="A151" s="1799"/>
      <c r="B151" s="1823">
        <v>750</v>
      </c>
      <c r="C151" s="1770" t="s">
        <v>83</v>
      </c>
      <c r="D151" s="1427" t="s">
        <v>834</v>
      </c>
      <c r="E151" s="1453">
        <v>352000</v>
      </c>
      <c r="F151" s="1771"/>
      <c r="G151" s="1442">
        <v>0</v>
      </c>
      <c r="H151" s="1772"/>
      <c r="I151" s="1442">
        <v>0</v>
      </c>
      <c r="J151" s="1774"/>
      <c r="K151" s="1440">
        <v>0</v>
      </c>
      <c r="L151" s="1443">
        <v>0</v>
      </c>
    </row>
    <row r="152" spans="1:12" ht="45" customHeight="1">
      <c r="A152" s="1799"/>
      <c r="B152" s="1823"/>
      <c r="C152" s="1770"/>
      <c r="D152" s="1455" t="s">
        <v>835</v>
      </c>
      <c r="E152" s="1453">
        <v>219000</v>
      </c>
      <c r="F152" s="1771"/>
      <c r="G152" s="1442">
        <v>0</v>
      </c>
      <c r="H152" s="1772"/>
      <c r="I152" s="1442">
        <v>0</v>
      </c>
      <c r="J152" s="1774"/>
      <c r="K152" s="1440">
        <v>0</v>
      </c>
      <c r="L152" s="1443">
        <v>0</v>
      </c>
    </row>
    <row r="153" spans="1:12" ht="45" customHeight="1">
      <c r="A153" s="1799"/>
      <c r="B153" s="1823"/>
      <c r="C153" s="1770"/>
      <c r="D153" s="1427" t="s">
        <v>805</v>
      </c>
      <c r="E153" s="1453">
        <v>1237000</v>
      </c>
      <c r="F153" s="1771"/>
      <c r="G153" s="1429">
        <v>852894</v>
      </c>
      <c r="H153" s="1772"/>
      <c r="I153" s="1430">
        <v>169356.05</v>
      </c>
      <c r="J153" s="1774"/>
      <c r="K153" s="1431">
        <f t="shared" ref="K153:K167" si="14">I153/E153</f>
        <v>0.13690869037995149</v>
      </c>
      <c r="L153" s="1432">
        <f t="shared" ref="L153:L172" si="15">I153/G153</f>
        <v>0.19856635173890305</v>
      </c>
    </row>
    <row r="154" spans="1:12" ht="45" customHeight="1">
      <c r="A154" s="1799"/>
      <c r="B154" s="1810">
        <v>801</v>
      </c>
      <c r="C154" s="1781" t="s">
        <v>115</v>
      </c>
      <c r="D154" s="1427" t="s">
        <v>808</v>
      </c>
      <c r="E154" s="1453">
        <v>635000</v>
      </c>
      <c r="F154" s="1771"/>
      <c r="G154" s="1429">
        <v>76878</v>
      </c>
      <c r="H154" s="1772"/>
      <c r="I154" s="1430">
        <v>73760.94</v>
      </c>
      <c r="J154" s="1774"/>
      <c r="K154" s="1431">
        <f t="shared" si="14"/>
        <v>0.11615896062992126</v>
      </c>
      <c r="L154" s="1432">
        <f t="shared" si="15"/>
        <v>0.95945446031374393</v>
      </c>
    </row>
    <row r="155" spans="1:12" ht="45" customHeight="1">
      <c r="A155" s="1799"/>
      <c r="B155" s="1811"/>
      <c r="C155" s="1813"/>
      <c r="D155" s="1455" t="s">
        <v>811</v>
      </c>
      <c r="E155" s="1453"/>
      <c r="F155" s="1771"/>
      <c r="G155" s="1429">
        <v>193800</v>
      </c>
      <c r="H155" s="1772"/>
      <c r="I155" s="1442">
        <v>0</v>
      </c>
      <c r="J155" s="1774"/>
      <c r="K155" s="1440">
        <v>0</v>
      </c>
      <c r="L155" s="1443">
        <v>0</v>
      </c>
    </row>
    <row r="156" spans="1:12" ht="45" customHeight="1">
      <c r="A156" s="1799"/>
      <c r="B156" s="1811"/>
      <c r="C156" s="1813"/>
      <c r="D156" s="1455" t="s">
        <v>860</v>
      </c>
      <c r="E156" s="1453">
        <v>346000</v>
      </c>
      <c r="F156" s="1771"/>
      <c r="G156" s="1429">
        <v>581000</v>
      </c>
      <c r="H156" s="1772"/>
      <c r="I156" s="1430">
        <v>317188.17000000004</v>
      </c>
      <c r="J156" s="1774"/>
      <c r="K156" s="1431">
        <f t="shared" si="14"/>
        <v>0.9167288150289018</v>
      </c>
      <c r="L156" s="1432">
        <f t="shared" si="15"/>
        <v>0.54593488812392432</v>
      </c>
    </row>
    <row r="157" spans="1:12" ht="45" customHeight="1">
      <c r="A157" s="1799"/>
      <c r="B157" s="1811"/>
      <c r="C157" s="1813"/>
      <c r="D157" s="1427" t="s">
        <v>812</v>
      </c>
      <c r="E157" s="1453">
        <v>715000</v>
      </c>
      <c r="F157" s="1771"/>
      <c r="G157" s="1429">
        <v>945000</v>
      </c>
      <c r="H157" s="1772"/>
      <c r="I157" s="1430">
        <v>412671.19</v>
      </c>
      <c r="J157" s="1774"/>
      <c r="K157" s="1431">
        <f t="shared" si="14"/>
        <v>0.57716250349650355</v>
      </c>
      <c r="L157" s="1432">
        <f t="shared" si="15"/>
        <v>0.43668908994708994</v>
      </c>
    </row>
    <row r="158" spans="1:12" ht="45" customHeight="1">
      <c r="A158" s="1799"/>
      <c r="B158" s="1811"/>
      <c r="C158" s="1813"/>
      <c r="D158" s="1427" t="s">
        <v>819</v>
      </c>
      <c r="E158" s="1453">
        <v>754000</v>
      </c>
      <c r="F158" s="1771"/>
      <c r="G158" s="1429">
        <v>1039485</v>
      </c>
      <c r="H158" s="1772"/>
      <c r="I158" s="1430">
        <v>832668.1</v>
      </c>
      <c r="J158" s="1774"/>
      <c r="K158" s="1431">
        <f t="shared" si="14"/>
        <v>1.1043343501326259</v>
      </c>
      <c r="L158" s="1432">
        <f t="shared" si="15"/>
        <v>0.80103907223288451</v>
      </c>
    </row>
    <row r="159" spans="1:12" ht="45" customHeight="1">
      <c r="A159" s="1799"/>
      <c r="B159" s="1812"/>
      <c r="C159" s="1780"/>
      <c r="D159" s="1615" t="s">
        <v>822</v>
      </c>
      <c r="E159" s="1614"/>
      <c r="F159" s="1771"/>
      <c r="G159" s="1429">
        <v>292782</v>
      </c>
      <c r="H159" s="1772"/>
      <c r="I159" s="1430">
        <v>230396.74000000002</v>
      </c>
      <c r="J159" s="1774"/>
      <c r="K159" s="1440">
        <v>0</v>
      </c>
      <c r="L159" s="1432">
        <f t="shared" si="15"/>
        <v>0.78692248840434187</v>
      </c>
    </row>
    <row r="160" spans="1:12" ht="45" customHeight="1">
      <c r="A160" s="1799"/>
      <c r="B160" s="1814" t="s">
        <v>413</v>
      </c>
      <c r="C160" s="1815" t="s">
        <v>584</v>
      </c>
      <c r="D160" s="1427" t="s">
        <v>834</v>
      </c>
      <c r="E160" s="1453">
        <v>18760000</v>
      </c>
      <c r="F160" s="1771"/>
      <c r="G160" s="1429">
        <v>8613.09</v>
      </c>
      <c r="H160" s="1772"/>
      <c r="I160" s="1430">
        <v>8613.09</v>
      </c>
      <c r="J160" s="1774"/>
      <c r="K160" s="1431">
        <f t="shared" si="14"/>
        <v>4.5911993603411515E-4</v>
      </c>
      <c r="L160" s="1432">
        <f t="shared" si="15"/>
        <v>1</v>
      </c>
    </row>
    <row r="161" spans="1:12" ht="45" customHeight="1">
      <c r="A161" s="1799"/>
      <c r="B161" s="1814"/>
      <c r="C161" s="1815"/>
      <c r="D161" s="1455" t="s">
        <v>835</v>
      </c>
      <c r="E161" s="1453">
        <v>244000</v>
      </c>
      <c r="F161" s="1771"/>
      <c r="G161" s="1429">
        <v>8911</v>
      </c>
      <c r="H161" s="1772"/>
      <c r="I161" s="1430">
        <v>8911</v>
      </c>
      <c r="J161" s="1774"/>
      <c r="K161" s="1431">
        <f t="shared" si="14"/>
        <v>3.6520491803278689E-2</v>
      </c>
      <c r="L161" s="1432">
        <f t="shared" si="15"/>
        <v>1</v>
      </c>
    </row>
    <row r="162" spans="1:12" ht="45" customHeight="1">
      <c r="A162" s="1799"/>
      <c r="B162" s="1814"/>
      <c r="C162" s="1815"/>
      <c r="D162" s="1427" t="s">
        <v>805</v>
      </c>
      <c r="E162" s="1453">
        <v>2095360000</v>
      </c>
      <c r="F162" s="1771"/>
      <c r="G162" s="1429">
        <v>540657431.39999998</v>
      </c>
      <c r="H162" s="1772"/>
      <c r="I162" s="1429">
        <v>479417038.05000007</v>
      </c>
      <c r="J162" s="1774"/>
      <c r="K162" s="1431">
        <f t="shared" si="14"/>
        <v>0.2287993652880651</v>
      </c>
      <c r="L162" s="1432">
        <f t="shared" si="15"/>
        <v>0.8867297667740891</v>
      </c>
    </row>
    <row r="163" spans="1:12" ht="45" customHeight="1">
      <c r="A163" s="1799"/>
      <c r="B163" s="1814"/>
      <c r="C163" s="1815"/>
      <c r="D163" s="1427" t="s">
        <v>812</v>
      </c>
      <c r="E163" s="1453"/>
      <c r="F163" s="1771"/>
      <c r="G163" s="1429">
        <v>1275</v>
      </c>
      <c r="H163" s="1772"/>
      <c r="I163" s="1429">
        <v>345.02</v>
      </c>
      <c r="J163" s="1774"/>
      <c r="K163" s="1440">
        <v>0</v>
      </c>
      <c r="L163" s="1432">
        <f>I163/G163</f>
        <v>0.27060392156862745</v>
      </c>
    </row>
    <row r="164" spans="1:12" ht="45" customHeight="1">
      <c r="A164" s="1799"/>
      <c r="B164" s="1814"/>
      <c r="C164" s="1815"/>
      <c r="D164" s="1427" t="s">
        <v>817</v>
      </c>
      <c r="E164" s="1453">
        <v>551000</v>
      </c>
      <c r="F164" s="1771"/>
      <c r="G164" s="1429">
        <v>702917</v>
      </c>
      <c r="H164" s="1772"/>
      <c r="I164" s="1430">
        <v>168834.15</v>
      </c>
      <c r="J164" s="1774"/>
      <c r="K164" s="1431">
        <f t="shared" si="14"/>
        <v>0.30641406533575316</v>
      </c>
      <c r="L164" s="1432">
        <f t="shared" si="15"/>
        <v>0.24019073375661706</v>
      </c>
    </row>
    <row r="165" spans="1:12" ht="45" customHeight="1">
      <c r="A165" s="1799"/>
      <c r="B165" s="1814"/>
      <c r="C165" s="1815"/>
      <c r="D165" s="1427" t="s">
        <v>820</v>
      </c>
      <c r="E165" s="1453">
        <v>38000</v>
      </c>
      <c r="F165" s="1771"/>
      <c r="G165" s="1429">
        <v>23000</v>
      </c>
      <c r="H165" s="1772"/>
      <c r="I165" s="1430">
        <v>11440.89</v>
      </c>
      <c r="J165" s="1774"/>
      <c r="K165" s="1431">
        <f t="shared" si="14"/>
        <v>0.30107605263157894</v>
      </c>
      <c r="L165" s="1432">
        <f t="shared" si="15"/>
        <v>0.49742999999999998</v>
      </c>
    </row>
    <row r="166" spans="1:12" ht="45" customHeight="1" thickBot="1">
      <c r="A166" s="1757"/>
      <c r="B166" s="1759"/>
      <c r="C166" s="1816"/>
      <c r="D166" s="1397" t="s">
        <v>822</v>
      </c>
      <c r="E166" s="1398">
        <v>102000</v>
      </c>
      <c r="F166" s="1753"/>
      <c r="G166" s="1399">
        <v>310235</v>
      </c>
      <c r="H166" s="1755"/>
      <c r="I166" s="1411">
        <v>138639.08000000002</v>
      </c>
      <c r="J166" s="1775"/>
      <c r="K166" s="1412">
        <f t="shared" si="14"/>
        <v>1.3592066666666669</v>
      </c>
      <c r="L166" s="1413">
        <f t="shared" si="15"/>
        <v>0.44688407175205896</v>
      </c>
    </row>
    <row r="167" spans="1:12" ht="45" customHeight="1">
      <c r="A167" s="1819">
        <v>42</v>
      </c>
      <c r="B167" s="1471" t="s">
        <v>377</v>
      </c>
      <c r="C167" s="1365" t="s">
        <v>83</v>
      </c>
      <c r="D167" s="1366" t="s">
        <v>809</v>
      </c>
      <c r="E167" s="1393">
        <v>7009000</v>
      </c>
      <c r="F167" s="1752">
        <f>SUM(E167:E177)</f>
        <v>122543000</v>
      </c>
      <c r="G167" s="1394">
        <v>7009000</v>
      </c>
      <c r="H167" s="1754">
        <f>SUM(G167:G177)</f>
        <v>126731094</v>
      </c>
      <c r="I167" s="1394">
        <v>533391.42000000004</v>
      </c>
      <c r="J167" s="1773">
        <f>SUM(I167:I177)</f>
        <v>52525799.049999997</v>
      </c>
      <c r="K167" s="1395">
        <f t="shared" si="14"/>
        <v>7.610093023255815E-2</v>
      </c>
      <c r="L167" s="1396">
        <f t="shared" si="15"/>
        <v>7.610093023255815E-2</v>
      </c>
    </row>
    <row r="168" spans="1:12" ht="45" customHeight="1">
      <c r="A168" s="1820"/>
      <c r="B168" s="1814" t="s">
        <v>387</v>
      </c>
      <c r="C168" s="1815" t="s">
        <v>579</v>
      </c>
      <c r="D168" s="1427" t="s">
        <v>834</v>
      </c>
      <c r="E168" s="1453"/>
      <c r="F168" s="1771"/>
      <c r="G168" s="1429">
        <v>190357</v>
      </c>
      <c r="H168" s="1772"/>
      <c r="I168" s="1429">
        <v>27207.07</v>
      </c>
      <c r="J168" s="1774"/>
      <c r="K168" s="1440">
        <v>0</v>
      </c>
      <c r="L168" s="1432">
        <f t="shared" si="15"/>
        <v>0.14292655379103475</v>
      </c>
    </row>
    <row r="169" spans="1:12" ht="45" customHeight="1">
      <c r="A169" s="1820"/>
      <c r="B169" s="1814"/>
      <c r="C169" s="1815"/>
      <c r="D169" s="1455" t="s">
        <v>835</v>
      </c>
      <c r="E169" s="1453">
        <v>12945000</v>
      </c>
      <c r="F169" s="1771"/>
      <c r="G169" s="1429">
        <v>9737647</v>
      </c>
      <c r="H169" s="1772"/>
      <c r="I169" s="1429">
        <v>28148.12</v>
      </c>
      <c r="J169" s="1774"/>
      <c r="K169" s="1431">
        <f>I169/E169</f>
        <v>2.1744395519505601E-3</v>
      </c>
      <c r="L169" s="1432">
        <f t="shared" si="15"/>
        <v>2.8906490448873325E-3</v>
      </c>
    </row>
    <row r="170" spans="1:12" ht="45" customHeight="1">
      <c r="A170" s="1820"/>
      <c r="B170" s="1814"/>
      <c r="C170" s="1815"/>
      <c r="D170" s="1427" t="s">
        <v>805</v>
      </c>
      <c r="E170" s="1453">
        <v>42360000</v>
      </c>
      <c r="F170" s="1771"/>
      <c r="G170" s="1429">
        <v>44569459</v>
      </c>
      <c r="H170" s="1772"/>
      <c r="I170" s="1429">
        <v>21954313.489999998</v>
      </c>
      <c r="J170" s="1774"/>
      <c r="K170" s="1431">
        <f>I170/E170</f>
        <v>0.5182793552880075</v>
      </c>
      <c r="L170" s="1432">
        <f t="shared" si="15"/>
        <v>0.49258649269222671</v>
      </c>
    </row>
    <row r="171" spans="1:12" ht="45" customHeight="1">
      <c r="A171" s="1820"/>
      <c r="B171" s="1814"/>
      <c r="C171" s="1815"/>
      <c r="D171" s="1427" t="s">
        <v>809</v>
      </c>
      <c r="E171" s="1453">
        <v>23077000</v>
      </c>
      <c r="F171" s="1771"/>
      <c r="G171" s="1429">
        <v>25071009</v>
      </c>
      <c r="H171" s="1772"/>
      <c r="I171" s="1429">
        <v>20061660.699999999</v>
      </c>
      <c r="J171" s="1774"/>
      <c r="K171" s="1431">
        <f>I171/E171</f>
        <v>0.86933573254755814</v>
      </c>
      <c r="L171" s="1432">
        <f t="shared" si="15"/>
        <v>0.800193590134326</v>
      </c>
    </row>
    <row r="172" spans="1:12" ht="45" customHeight="1">
      <c r="A172" s="1820"/>
      <c r="B172" s="1814"/>
      <c r="C172" s="1815"/>
      <c r="D172" s="1427" t="s">
        <v>812</v>
      </c>
      <c r="E172" s="1453">
        <v>10209000</v>
      </c>
      <c r="F172" s="1771"/>
      <c r="G172" s="1429">
        <v>12599554</v>
      </c>
      <c r="H172" s="1772"/>
      <c r="I172" s="1429">
        <v>9015598.4699999988</v>
      </c>
      <c r="J172" s="1774"/>
      <c r="K172" s="1431">
        <f>I172/E172</f>
        <v>0.88310299441669105</v>
      </c>
      <c r="L172" s="1432">
        <f t="shared" si="15"/>
        <v>0.71554901625882938</v>
      </c>
    </row>
    <row r="173" spans="1:12" ht="45" customHeight="1">
      <c r="A173" s="1820"/>
      <c r="B173" s="1814"/>
      <c r="C173" s="1815"/>
      <c r="D173" s="1427" t="s">
        <v>814</v>
      </c>
      <c r="E173" s="1453">
        <v>7140000</v>
      </c>
      <c r="F173" s="1771"/>
      <c r="G173" s="1429">
        <v>6970000</v>
      </c>
      <c r="H173" s="1772"/>
      <c r="I173" s="1442">
        <v>0</v>
      </c>
      <c r="J173" s="1774"/>
      <c r="K173" s="1440">
        <v>0</v>
      </c>
      <c r="L173" s="1443">
        <v>0</v>
      </c>
    </row>
    <row r="174" spans="1:12" ht="45" customHeight="1">
      <c r="A174" s="1820"/>
      <c r="B174" s="1814"/>
      <c r="C174" s="1815"/>
      <c r="D174" s="1427" t="s">
        <v>815</v>
      </c>
      <c r="E174" s="1453">
        <v>16233000</v>
      </c>
      <c r="F174" s="1771"/>
      <c r="G174" s="1429">
        <v>16233000</v>
      </c>
      <c r="H174" s="1772"/>
      <c r="I174" s="1442">
        <v>0</v>
      </c>
      <c r="J174" s="1774"/>
      <c r="K174" s="1440">
        <v>0</v>
      </c>
      <c r="L174" s="1443">
        <v>0</v>
      </c>
    </row>
    <row r="175" spans="1:12" ht="45" customHeight="1">
      <c r="A175" s="1820"/>
      <c r="B175" s="1814"/>
      <c r="C175" s="1815"/>
      <c r="D175" s="1427" t="s">
        <v>822</v>
      </c>
      <c r="E175" s="1453"/>
      <c r="F175" s="1771"/>
      <c r="G175" s="1429">
        <v>445182</v>
      </c>
      <c r="H175" s="1772"/>
      <c r="I175" s="1429">
        <v>61892.28</v>
      </c>
      <c r="J175" s="1774"/>
      <c r="K175" s="1440">
        <v>0</v>
      </c>
      <c r="L175" s="1432">
        <f>I175/G175</f>
        <v>0.13902691483483159</v>
      </c>
    </row>
    <row r="176" spans="1:12" ht="45" customHeight="1">
      <c r="A176" s="1820"/>
      <c r="B176" s="1814"/>
      <c r="C176" s="1815"/>
      <c r="D176" s="1427" t="s">
        <v>825</v>
      </c>
      <c r="E176" s="1453">
        <v>3570000</v>
      </c>
      <c r="F176" s="1771"/>
      <c r="G176" s="1429">
        <v>2806672</v>
      </c>
      <c r="H176" s="1772"/>
      <c r="I176" s="1442">
        <v>0</v>
      </c>
      <c r="J176" s="1774"/>
      <c r="K176" s="1440">
        <v>0</v>
      </c>
      <c r="L176" s="1443">
        <v>0</v>
      </c>
    </row>
    <row r="177" spans="1:12" ht="45" customHeight="1" thickBot="1">
      <c r="A177" s="1821"/>
      <c r="B177" s="1420">
        <v>851</v>
      </c>
      <c r="C177" s="1397" t="s">
        <v>404</v>
      </c>
      <c r="D177" s="1397" t="s">
        <v>809</v>
      </c>
      <c r="E177" s="1398"/>
      <c r="F177" s="1753"/>
      <c r="G177" s="1399">
        <v>1099214</v>
      </c>
      <c r="H177" s="1755"/>
      <c r="I177" s="1399">
        <v>843587.5</v>
      </c>
      <c r="J177" s="1775"/>
      <c r="K177" s="1379">
        <v>0</v>
      </c>
      <c r="L177" s="1413">
        <f>I177/G177</f>
        <v>0.76744610239680355</v>
      </c>
    </row>
    <row r="178" spans="1:12" ht="45" customHeight="1">
      <c r="A178" s="1819">
        <v>44</v>
      </c>
      <c r="B178" s="1471" t="s">
        <v>350</v>
      </c>
      <c r="C178" s="1365" t="s">
        <v>351</v>
      </c>
      <c r="D178" s="1460" t="s">
        <v>828</v>
      </c>
      <c r="E178" s="1393">
        <v>122309000</v>
      </c>
      <c r="F178" s="1752">
        <f>E178+E179+E181+E182</f>
        <v>187001000</v>
      </c>
      <c r="G178" s="1394">
        <v>321711064.06</v>
      </c>
      <c r="H178" s="1754">
        <f>SUM(G178:G182)</f>
        <v>382275736.06</v>
      </c>
      <c r="I178" s="1419">
        <v>310193345.63999999</v>
      </c>
      <c r="J178" s="1773">
        <f>SUM(I178:I182)</f>
        <v>318881276.72999996</v>
      </c>
      <c r="K178" s="1395">
        <f>I178/E178</f>
        <v>2.5361448923627861</v>
      </c>
      <c r="L178" s="1396">
        <f>I178/G178</f>
        <v>0.96419856291342243</v>
      </c>
    </row>
    <row r="179" spans="1:12" ht="45" customHeight="1">
      <c r="A179" s="1820"/>
      <c r="B179" s="1814" t="s">
        <v>377</v>
      </c>
      <c r="C179" s="1822" t="s">
        <v>83</v>
      </c>
      <c r="D179" s="1455" t="s">
        <v>835</v>
      </c>
      <c r="E179" s="1453">
        <v>259000</v>
      </c>
      <c r="F179" s="1771"/>
      <c r="G179" s="1429">
        <v>259000</v>
      </c>
      <c r="H179" s="1772"/>
      <c r="I179" s="1442">
        <v>0</v>
      </c>
      <c r="J179" s="1774"/>
      <c r="K179" s="1440">
        <v>0</v>
      </c>
      <c r="L179" s="1443">
        <v>0</v>
      </c>
    </row>
    <row r="180" spans="1:12" ht="45" customHeight="1">
      <c r="A180" s="1820"/>
      <c r="B180" s="1814"/>
      <c r="C180" s="1822"/>
      <c r="D180" s="1427" t="s">
        <v>809</v>
      </c>
      <c r="E180" s="1453"/>
      <c r="F180" s="1771"/>
      <c r="G180" s="1429">
        <v>552082</v>
      </c>
      <c r="H180" s="1772"/>
      <c r="I180" s="1442">
        <v>0</v>
      </c>
      <c r="J180" s="1774"/>
      <c r="K180" s="1440">
        <v>0</v>
      </c>
      <c r="L180" s="1443">
        <v>0</v>
      </c>
    </row>
    <row r="181" spans="1:12" ht="45" customHeight="1">
      <c r="A181" s="1820"/>
      <c r="B181" s="1814"/>
      <c r="C181" s="1822"/>
      <c r="D181" s="1427" t="s">
        <v>808</v>
      </c>
      <c r="E181" s="1453">
        <v>36475000</v>
      </c>
      <c r="F181" s="1771"/>
      <c r="G181" s="1429">
        <v>31795590</v>
      </c>
      <c r="H181" s="1772"/>
      <c r="I181" s="1430">
        <v>1790258.21</v>
      </c>
      <c r="J181" s="1774"/>
      <c r="K181" s="1431">
        <f>I181/E181</f>
        <v>4.9081787799862921E-2</v>
      </c>
      <c r="L181" s="1432">
        <f t="shared" ref="L181:L187" si="16">I181/G181</f>
        <v>5.6305236355104593E-2</v>
      </c>
    </row>
    <row r="182" spans="1:12" ht="46.5" customHeight="1" thickBot="1">
      <c r="A182" s="1821"/>
      <c r="B182" s="1506" t="s">
        <v>407</v>
      </c>
      <c r="C182" s="1397" t="s">
        <v>582</v>
      </c>
      <c r="D182" s="1397" t="s">
        <v>808</v>
      </c>
      <c r="E182" s="1398">
        <v>27958000</v>
      </c>
      <c r="F182" s="1753"/>
      <c r="G182" s="1399">
        <v>27958000</v>
      </c>
      <c r="H182" s="1755"/>
      <c r="I182" s="1411">
        <v>6897672.8799999999</v>
      </c>
      <c r="J182" s="1775"/>
      <c r="K182" s="1412">
        <f>I182/E182</f>
        <v>0.24671553329994991</v>
      </c>
      <c r="L182" s="1413">
        <f t="shared" si="16"/>
        <v>0.24671553329994991</v>
      </c>
    </row>
    <row r="183" spans="1:12" ht="45" customHeight="1">
      <c r="A183" s="1819">
        <v>46</v>
      </c>
      <c r="B183" s="1758" t="s">
        <v>377</v>
      </c>
      <c r="C183" s="1762" t="s">
        <v>83</v>
      </c>
      <c r="D183" s="1460" t="s">
        <v>835</v>
      </c>
      <c r="E183" s="1393">
        <v>4650000</v>
      </c>
      <c r="F183" s="1752">
        <f>SUM(E183:E192)</f>
        <v>601389000</v>
      </c>
      <c r="G183" s="1394">
        <v>2286241</v>
      </c>
      <c r="H183" s="1754">
        <f>SUM(G183:G192)</f>
        <v>1441224536</v>
      </c>
      <c r="I183" s="1424">
        <v>154981.34000000003</v>
      </c>
      <c r="J183" s="1773">
        <f>SUM(I183:I192)</f>
        <v>1138705428.5299997</v>
      </c>
      <c r="K183" s="1425">
        <f>I183/E183</f>
        <v>3.3329320430107535E-2</v>
      </c>
      <c r="L183" s="1426">
        <f t="shared" si="16"/>
        <v>6.7788715187943896E-2</v>
      </c>
    </row>
    <row r="184" spans="1:12" ht="45" customHeight="1">
      <c r="A184" s="1820"/>
      <c r="B184" s="1814"/>
      <c r="C184" s="1822"/>
      <c r="D184" s="1427" t="s">
        <v>805</v>
      </c>
      <c r="E184" s="1453"/>
      <c r="F184" s="1771"/>
      <c r="G184" s="1429">
        <v>376404</v>
      </c>
      <c r="H184" s="1772"/>
      <c r="I184" s="1430">
        <v>322564.87999999995</v>
      </c>
      <c r="J184" s="1774"/>
      <c r="K184" s="1391">
        <v>0</v>
      </c>
      <c r="L184" s="1432">
        <f t="shared" si="16"/>
        <v>0.85696453810267681</v>
      </c>
    </row>
    <row r="185" spans="1:12" ht="45" customHeight="1">
      <c r="A185" s="1820"/>
      <c r="B185" s="1814"/>
      <c r="C185" s="1822"/>
      <c r="D185" s="1427" t="s">
        <v>809</v>
      </c>
      <c r="E185" s="1453">
        <v>3830000</v>
      </c>
      <c r="F185" s="1771"/>
      <c r="G185" s="1429">
        <v>2360857</v>
      </c>
      <c r="H185" s="1772"/>
      <c r="I185" s="1430">
        <v>1749732.6199999999</v>
      </c>
      <c r="J185" s="1774"/>
      <c r="K185" s="1431">
        <f>I185/E185</f>
        <v>0.4568492480417754</v>
      </c>
      <c r="L185" s="1432">
        <f t="shared" si="16"/>
        <v>0.74114299171868514</v>
      </c>
    </row>
    <row r="186" spans="1:12" ht="45" customHeight="1">
      <c r="A186" s="1820"/>
      <c r="B186" s="1814"/>
      <c r="C186" s="1822"/>
      <c r="D186" s="1427" t="s">
        <v>808</v>
      </c>
      <c r="E186" s="1453">
        <v>16527000</v>
      </c>
      <c r="F186" s="1771"/>
      <c r="G186" s="1429">
        <v>14646541</v>
      </c>
      <c r="H186" s="1772"/>
      <c r="I186" s="1430">
        <v>7937413.1699999999</v>
      </c>
      <c r="J186" s="1774"/>
      <c r="K186" s="1431">
        <f>I186/E186</f>
        <v>0.48026944817571249</v>
      </c>
      <c r="L186" s="1432">
        <f t="shared" si="16"/>
        <v>0.54193090163745827</v>
      </c>
    </row>
    <row r="187" spans="1:12" ht="45" customHeight="1">
      <c r="A187" s="1820"/>
      <c r="B187" s="1814" t="s">
        <v>403</v>
      </c>
      <c r="C187" s="1822" t="s">
        <v>404</v>
      </c>
      <c r="D187" s="1427" t="s">
        <v>829</v>
      </c>
      <c r="E187" s="1453">
        <v>559000</v>
      </c>
      <c r="F187" s="1771"/>
      <c r="G187" s="1429">
        <v>559000</v>
      </c>
      <c r="H187" s="1772"/>
      <c r="I187" s="1430">
        <v>439033.62</v>
      </c>
      <c r="J187" s="1774"/>
      <c r="K187" s="1431">
        <f>I187/E187</f>
        <v>0.78539109123434703</v>
      </c>
      <c r="L187" s="1432">
        <f t="shared" si="16"/>
        <v>0.78539109123434703</v>
      </c>
    </row>
    <row r="188" spans="1:12" ht="45" customHeight="1">
      <c r="A188" s="1820"/>
      <c r="B188" s="1814"/>
      <c r="C188" s="1822"/>
      <c r="D188" s="1427" t="s">
        <v>834</v>
      </c>
      <c r="E188" s="1453">
        <v>200000</v>
      </c>
      <c r="F188" s="1771"/>
      <c r="G188" s="1429">
        <v>200000</v>
      </c>
      <c r="H188" s="1772"/>
      <c r="I188" s="1442">
        <v>0</v>
      </c>
      <c r="J188" s="1774"/>
      <c r="K188" s="1440">
        <v>0</v>
      </c>
      <c r="L188" s="1443">
        <v>0</v>
      </c>
    </row>
    <row r="189" spans="1:12" ht="45" customHeight="1">
      <c r="A189" s="1820"/>
      <c r="B189" s="1814"/>
      <c r="C189" s="1822"/>
      <c r="D189" s="1455" t="s">
        <v>835</v>
      </c>
      <c r="E189" s="1453">
        <v>10950000</v>
      </c>
      <c r="F189" s="1771"/>
      <c r="G189" s="1429">
        <v>13526629</v>
      </c>
      <c r="H189" s="1772"/>
      <c r="I189" s="1430">
        <v>4823264.25</v>
      </c>
      <c r="J189" s="1774"/>
      <c r="K189" s="1431">
        <f>I189/E189</f>
        <v>0.44048075342465753</v>
      </c>
      <c r="L189" s="1432">
        <f>I189/G189</f>
        <v>0.35657548159264219</v>
      </c>
    </row>
    <row r="190" spans="1:12" ht="45" customHeight="1">
      <c r="A190" s="1820"/>
      <c r="B190" s="1814"/>
      <c r="C190" s="1822"/>
      <c r="D190" s="1427" t="s">
        <v>805</v>
      </c>
      <c r="E190" s="1453">
        <v>247097000</v>
      </c>
      <c r="F190" s="1771"/>
      <c r="G190" s="1429">
        <v>912777809</v>
      </c>
      <c r="H190" s="1772"/>
      <c r="I190" s="1430">
        <v>792166132.93999994</v>
      </c>
      <c r="J190" s="1774"/>
      <c r="K190" s="1431">
        <f t="shared" ref="K190:K196" si="17">I190/E190</f>
        <v>3.2058913420235777</v>
      </c>
      <c r="L190" s="1432">
        <f t="shared" ref="L190:L196" si="18">I190/G190</f>
        <v>0.86786304961539651</v>
      </c>
    </row>
    <row r="191" spans="1:12" ht="45" customHeight="1">
      <c r="A191" s="1820"/>
      <c r="B191" s="1814"/>
      <c r="C191" s="1822"/>
      <c r="D191" s="1427" t="s">
        <v>809</v>
      </c>
      <c r="E191" s="1453">
        <v>101005000</v>
      </c>
      <c r="F191" s="1771"/>
      <c r="G191" s="1429">
        <v>95411553</v>
      </c>
      <c r="H191" s="1772"/>
      <c r="I191" s="1430">
        <v>35893959</v>
      </c>
      <c r="J191" s="1774"/>
      <c r="K191" s="1431">
        <f t="shared" si="17"/>
        <v>0.35536814019107965</v>
      </c>
      <c r="L191" s="1432">
        <f t="shared" si="18"/>
        <v>0.37620139146042408</v>
      </c>
    </row>
    <row r="192" spans="1:12" ht="45" customHeight="1" thickBot="1">
      <c r="A192" s="1821"/>
      <c r="B192" s="1759"/>
      <c r="C192" s="1763"/>
      <c r="D192" s="1397" t="s">
        <v>808</v>
      </c>
      <c r="E192" s="1398">
        <v>216571000</v>
      </c>
      <c r="F192" s="1753"/>
      <c r="G192" s="1399">
        <v>399079502</v>
      </c>
      <c r="H192" s="1755"/>
      <c r="I192" s="1411">
        <v>295218346.70999992</v>
      </c>
      <c r="J192" s="1775"/>
      <c r="K192" s="1412">
        <f t="shared" si="17"/>
        <v>1.3631480978986101</v>
      </c>
      <c r="L192" s="1413">
        <f t="shared" si="18"/>
        <v>0.73974820864139479</v>
      </c>
    </row>
    <row r="193" spans="1:12" ht="45" customHeight="1">
      <c r="A193" s="1824">
        <v>47</v>
      </c>
      <c r="B193" s="1473" t="s">
        <v>358</v>
      </c>
      <c r="C193" s="1474" t="s">
        <v>359</v>
      </c>
      <c r="D193" s="1421" t="s">
        <v>805</v>
      </c>
      <c r="E193" s="1469">
        <v>608894000</v>
      </c>
      <c r="F193" s="1782">
        <f>SUM(E193:E195)</f>
        <v>1114905000</v>
      </c>
      <c r="G193" s="1423">
        <v>1105131430</v>
      </c>
      <c r="H193" s="1784">
        <f>SUM(G193:G195)</f>
        <v>1824833338</v>
      </c>
      <c r="I193" s="1424">
        <v>785935771.8900001</v>
      </c>
      <c r="J193" s="1789">
        <f>SUM(I193:I195)</f>
        <v>1287215431.4200001</v>
      </c>
      <c r="K193" s="1425">
        <f>I193/E193</f>
        <v>1.2907595934431939</v>
      </c>
      <c r="L193" s="1426">
        <f t="shared" si="18"/>
        <v>0.71116950487056563</v>
      </c>
    </row>
    <row r="194" spans="1:12" ht="45" customHeight="1">
      <c r="A194" s="1820"/>
      <c r="B194" s="1475" t="s">
        <v>377</v>
      </c>
      <c r="C194" s="1476" t="s">
        <v>83</v>
      </c>
      <c r="D194" s="1427" t="s">
        <v>805</v>
      </c>
      <c r="E194" s="1453">
        <v>1658000</v>
      </c>
      <c r="F194" s="1771"/>
      <c r="G194" s="1429">
        <v>1658000</v>
      </c>
      <c r="H194" s="1772"/>
      <c r="I194" s="1430">
        <v>63914.319999999992</v>
      </c>
      <c r="J194" s="1774"/>
      <c r="K194" s="1431">
        <f>I194/E194</f>
        <v>3.8549047044632086E-2</v>
      </c>
      <c r="L194" s="1432">
        <f t="shared" si="18"/>
        <v>3.8549047044632086E-2</v>
      </c>
    </row>
    <row r="195" spans="1:12" ht="45" customHeight="1" thickBot="1">
      <c r="A195" s="1825"/>
      <c r="B195" s="1472" t="s">
        <v>413</v>
      </c>
      <c r="C195" s="1477" t="s">
        <v>584</v>
      </c>
      <c r="D195" s="1433" t="s">
        <v>805</v>
      </c>
      <c r="E195" s="1462">
        <v>504353000</v>
      </c>
      <c r="F195" s="1783"/>
      <c r="G195" s="1435">
        <v>718043908</v>
      </c>
      <c r="H195" s="1785"/>
      <c r="I195" s="1436">
        <v>501215745.20999998</v>
      </c>
      <c r="J195" s="1791"/>
      <c r="K195" s="1437">
        <f>I195/E195</f>
        <v>0.9937796448320918</v>
      </c>
      <c r="L195" s="1438">
        <f t="shared" si="18"/>
        <v>0.69802938180487983</v>
      </c>
    </row>
    <row r="196" spans="1:12" ht="45" customHeight="1">
      <c r="A196" s="1819">
        <v>49</v>
      </c>
      <c r="B196" s="1758" t="s">
        <v>377</v>
      </c>
      <c r="C196" s="1762" t="s">
        <v>83</v>
      </c>
      <c r="D196" s="1366" t="s">
        <v>809</v>
      </c>
      <c r="E196" s="1393">
        <v>7642000</v>
      </c>
      <c r="F196" s="1752">
        <f>SUM(E196:E197)</f>
        <v>8392000</v>
      </c>
      <c r="G196" s="1394">
        <v>7642000</v>
      </c>
      <c r="H196" s="1754">
        <f>SUM(G196:G197)</f>
        <v>8392000</v>
      </c>
      <c r="I196" s="1419">
        <v>1257021.7</v>
      </c>
      <c r="J196" s="1807">
        <f>SUM(I196:I197)</f>
        <v>1273987.81</v>
      </c>
      <c r="K196" s="1395">
        <f t="shared" si="17"/>
        <v>0.1644885762889296</v>
      </c>
      <c r="L196" s="1396">
        <f t="shared" si="18"/>
        <v>0.1644885762889296</v>
      </c>
    </row>
    <row r="197" spans="1:12" ht="45" customHeight="1" thickBot="1">
      <c r="A197" s="1821"/>
      <c r="B197" s="1759"/>
      <c r="C197" s="1763"/>
      <c r="D197" s="1397" t="s">
        <v>808</v>
      </c>
      <c r="E197" s="1398">
        <v>750000</v>
      </c>
      <c r="F197" s="1753"/>
      <c r="G197" s="1399">
        <v>750000</v>
      </c>
      <c r="H197" s="1755"/>
      <c r="I197" s="1411">
        <v>16966.11</v>
      </c>
      <c r="J197" s="1809"/>
      <c r="K197" s="1412">
        <f>I197/E197</f>
        <v>2.2621479999999999E-2</v>
      </c>
      <c r="L197" s="1413">
        <f>I197/G197</f>
        <v>2.2621479999999999E-2</v>
      </c>
    </row>
    <row r="198" spans="1:12" ht="45" customHeight="1">
      <c r="A198" s="1824">
        <v>51</v>
      </c>
      <c r="B198" s="1478" t="s">
        <v>352</v>
      </c>
      <c r="C198" s="1468" t="s">
        <v>353</v>
      </c>
      <c r="D198" s="1421" t="s">
        <v>805</v>
      </c>
      <c r="E198" s="1469"/>
      <c r="F198" s="1826">
        <f>SUM(E198:E203)</f>
        <v>0</v>
      </c>
      <c r="G198" s="1423">
        <v>57666728.469999999</v>
      </c>
      <c r="H198" s="1826">
        <f>SUM(G198:G203)</f>
        <v>2108734915.9799995</v>
      </c>
      <c r="I198" s="1424">
        <v>32766353.539999999</v>
      </c>
      <c r="J198" s="1826">
        <f>SUM(I198:I203)</f>
        <v>1801612479.7599998</v>
      </c>
      <c r="K198" s="1391">
        <v>0</v>
      </c>
      <c r="L198" s="1426">
        <f>I198/G198</f>
        <v>0.56820205358183373</v>
      </c>
    </row>
    <row r="199" spans="1:12" ht="45" customHeight="1">
      <c r="A199" s="1820"/>
      <c r="B199" s="1814" t="s">
        <v>377</v>
      </c>
      <c r="C199" s="1822" t="s">
        <v>83</v>
      </c>
      <c r="D199" s="1427" t="s">
        <v>834</v>
      </c>
      <c r="E199" s="1453"/>
      <c r="F199" s="1826"/>
      <c r="G199" s="1429">
        <v>44628</v>
      </c>
      <c r="H199" s="1826"/>
      <c r="I199" s="1430">
        <v>44594.65</v>
      </c>
      <c r="J199" s="1826"/>
      <c r="K199" s="1440">
        <v>0</v>
      </c>
      <c r="L199" s="1432">
        <f>I199/G199</f>
        <v>0.99925271130232141</v>
      </c>
    </row>
    <row r="200" spans="1:12" ht="45" customHeight="1">
      <c r="A200" s="1820"/>
      <c r="B200" s="1814"/>
      <c r="C200" s="1822"/>
      <c r="D200" s="1455" t="s">
        <v>835</v>
      </c>
      <c r="E200" s="1453"/>
      <c r="F200" s="1826"/>
      <c r="G200" s="1429">
        <v>46172</v>
      </c>
      <c r="H200" s="1826"/>
      <c r="I200" s="1430">
        <v>46137.09</v>
      </c>
      <c r="J200" s="1826"/>
      <c r="K200" s="1440">
        <v>0</v>
      </c>
      <c r="L200" s="1432">
        <f>I200/G200</f>
        <v>0.99924391406046942</v>
      </c>
    </row>
    <row r="201" spans="1:12" ht="45" customHeight="1">
      <c r="A201" s="1820"/>
      <c r="B201" s="1814" t="s">
        <v>413</v>
      </c>
      <c r="C201" s="1815" t="s">
        <v>584</v>
      </c>
      <c r="D201" s="1427" t="s">
        <v>834</v>
      </c>
      <c r="E201" s="1453"/>
      <c r="F201" s="1826"/>
      <c r="G201" s="1429">
        <v>1242886.9099999999</v>
      </c>
      <c r="H201" s="1826"/>
      <c r="I201" s="1442">
        <v>0</v>
      </c>
      <c r="J201" s="1826"/>
      <c r="K201" s="1440">
        <v>0</v>
      </c>
      <c r="L201" s="1443">
        <v>0</v>
      </c>
    </row>
    <row r="202" spans="1:12" ht="45" customHeight="1">
      <c r="A202" s="1820"/>
      <c r="B202" s="1814"/>
      <c r="C202" s="1815"/>
      <c r="D202" s="1455" t="s">
        <v>835</v>
      </c>
      <c r="E202" s="1453"/>
      <c r="F202" s="1826"/>
      <c r="G202" s="1429">
        <v>235089</v>
      </c>
      <c r="H202" s="1826"/>
      <c r="I202" s="1442">
        <v>0</v>
      </c>
      <c r="J202" s="1826"/>
      <c r="K202" s="1440">
        <v>0</v>
      </c>
      <c r="L202" s="1443">
        <v>0</v>
      </c>
    </row>
    <row r="203" spans="1:12" ht="45" customHeight="1" thickBot="1">
      <c r="A203" s="1825"/>
      <c r="B203" s="1828"/>
      <c r="C203" s="1829"/>
      <c r="D203" s="1433" t="s">
        <v>805</v>
      </c>
      <c r="E203" s="1462"/>
      <c r="F203" s="1827"/>
      <c r="G203" s="1435">
        <v>2049499411.5999997</v>
      </c>
      <c r="H203" s="1827"/>
      <c r="I203" s="1436">
        <v>1768755394.4799998</v>
      </c>
      <c r="J203" s="1827"/>
      <c r="K203" s="1479">
        <v>0</v>
      </c>
      <c r="L203" s="1438">
        <f>I203/G203</f>
        <v>0.86301824946569317</v>
      </c>
    </row>
    <row r="204" spans="1:12" ht="45" customHeight="1">
      <c r="A204" s="1830" t="s">
        <v>164</v>
      </c>
      <c r="B204" s="1758" t="s">
        <v>387</v>
      </c>
      <c r="C204" s="1833" t="s">
        <v>579</v>
      </c>
      <c r="D204" s="1460" t="s">
        <v>835</v>
      </c>
      <c r="E204" s="1393">
        <v>5038000</v>
      </c>
      <c r="F204" s="1752">
        <f>SUM(E204:E206)</f>
        <v>17011000</v>
      </c>
      <c r="G204" s="1394">
        <v>500310</v>
      </c>
      <c r="H204" s="1754">
        <f>SUM(G204:G206)</f>
        <v>37099342</v>
      </c>
      <c r="I204" s="1409">
        <v>0</v>
      </c>
      <c r="J204" s="1754">
        <f>SUM(I204:I206)</f>
        <v>19554929.109999999</v>
      </c>
      <c r="K204" s="1371">
        <v>0</v>
      </c>
      <c r="L204" s="1372">
        <v>0</v>
      </c>
    </row>
    <row r="205" spans="1:12" ht="45" customHeight="1">
      <c r="A205" s="1831"/>
      <c r="B205" s="1814"/>
      <c r="C205" s="1815"/>
      <c r="D205" s="1427" t="s">
        <v>805</v>
      </c>
      <c r="E205" s="1453">
        <v>10331000</v>
      </c>
      <c r="F205" s="1771"/>
      <c r="G205" s="1429">
        <v>34457032</v>
      </c>
      <c r="H205" s="1772"/>
      <c r="I205" s="1430">
        <v>18394058.739999998</v>
      </c>
      <c r="J205" s="1772"/>
      <c r="K205" s="1431">
        <f t="shared" ref="K205:K217" si="19">I205/E205</f>
        <v>1.780472242764495</v>
      </c>
      <c r="L205" s="1432">
        <f t="shared" ref="L205:L223" si="20">I205/G205</f>
        <v>0.53382597607362114</v>
      </c>
    </row>
    <row r="206" spans="1:12" ht="45" customHeight="1" thickBot="1">
      <c r="A206" s="1832"/>
      <c r="B206" s="1759"/>
      <c r="C206" s="1816"/>
      <c r="D206" s="1397" t="s">
        <v>808</v>
      </c>
      <c r="E206" s="1398">
        <v>1642000</v>
      </c>
      <c r="F206" s="1753"/>
      <c r="G206" s="1399">
        <v>2142000</v>
      </c>
      <c r="H206" s="1755"/>
      <c r="I206" s="1411">
        <v>1160870.3700000001</v>
      </c>
      <c r="J206" s="1755"/>
      <c r="K206" s="1412">
        <f t="shared" si="19"/>
        <v>0.70698560901339835</v>
      </c>
      <c r="L206" s="1413">
        <f t="shared" si="20"/>
        <v>0.54195628851540623</v>
      </c>
    </row>
    <row r="207" spans="1:12" ht="45" customHeight="1">
      <c r="A207" s="1824">
        <v>58</v>
      </c>
      <c r="B207" s="1812">
        <v>720</v>
      </c>
      <c r="C207" s="1780" t="s">
        <v>375</v>
      </c>
      <c r="D207" s="1421" t="s">
        <v>809</v>
      </c>
      <c r="E207" s="1469">
        <v>1992000</v>
      </c>
      <c r="F207" s="1782">
        <f>SUM(E207:E211)</f>
        <v>19451000</v>
      </c>
      <c r="G207" s="1423">
        <v>2537352</v>
      </c>
      <c r="H207" s="1784">
        <f>SUM(G207:G211)</f>
        <v>33801789</v>
      </c>
      <c r="I207" s="1424">
        <v>1959923.2999999998</v>
      </c>
      <c r="J207" s="1789">
        <f>SUM(I207:I211)</f>
        <v>25761583.91</v>
      </c>
      <c r="K207" s="1425">
        <f t="shared" si="19"/>
        <v>0.98389723895582315</v>
      </c>
      <c r="L207" s="1426">
        <f t="shared" si="20"/>
        <v>0.77242861849676347</v>
      </c>
    </row>
    <row r="208" spans="1:12" ht="45" customHeight="1">
      <c r="A208" s="1820"/>
      <c r="B208" s="1823"/>
      <c r="C208" s="1770"/>
      <c r="D208" s="1427" t="s">
        <v>808</v>
      </c>
      <c r="E208" s="1453">
        <v>641000</v>
      </c>
      <c r="F208" s="1771"/>
      <c r="G208" s="1429">
        <v>614000</v>
      </c>
      <c r="H208" s="1772"/>
      <c r="I208" s="1430">
        <v>425292.71000000008</v>
      </c>
      <c r="J208" s="1774"/>
      <c r="K208" s="1431">
        <f t="shared" si="19"/>
        <v>0.66348316692667719</v>
      </c>
      <c r="L208" s="1432">
        <f t="shared" si="20"/>
        <v>0.69265913680781777</v>
      </c>
    </row>
    <row r="209" spans="1:12" ht="45" customHeight="1">
      <c r="A209" s="1820"/>
      <c r="B209" s="1823">
        <v>750</v>
      </c>
      <c r="C209" s="1770" t="s">
        <v>83</v>
      </c>
      <c r="D209" s="1427" t="s">
        <v>805</v>
      </c>
      <c r="E209" s="1453">
        <v>3282000</v>
      </c>
      <c r="F209" s="1771"/>
      <c r="G209" s="1429">
        <v>17632789</v>
      </c>
      <c r="H209" s="1772"/>
      <c r="I209" s="1430">
        <v>16541047.08</v>
      </c>
      <c r="J209" s="1774"/>
      <c r="K209" s="1431">
        <f t="shared" si="19"/>
        <v>5.0399290310786107</v>
      </c>
      <c r="L209" s="1432">
        <f t="shared" si="20"/>
        <v>0.93808455826245074</v>
      </c>
    </row>
    <row r="210" spans="1:12" ht="45" customHeight="1">
      <c r="A210" s="1820"/>
      <c r="B210" s="1823"/>
      <c r="C210" s="1770"/>
      <c r="D210" s="1427" t="s">
        <v>809</v>
      </c>
      <c r="E210" s="1453">
        <v>7734000</v>
      </c>
      <c r="F210" s="1771"/>
      <c r="G210" s="1429">
        <v>7075778</v>
      </c>
      <c r="H210" s="1772"/>
      <c r="I210" s="1430">
        <v>3977527.6599999992</v>
      </c>
      <c r="J210" s="1774"/>
      <c r="K210" s="1431">
        <f t="shared" si="19"/>
        <v>0.51429113783294533</v>
      </c>
      <c r="L210" s="1432">
        <f t="shared" si="20"/>
        <v>0.5621329075050121</v>
      </c>
    </row>
    <row r="211" spans="1:12" ht="45" customHeight="1" thickBot="1">
      <c r="A211" s="1825"/>
      <c r="B211" s="1810"/>
      <c r="C211" s="1781"/>
      <c r="D211" s="1433" t="s">
        <v>808</v>
      </c>
      <c r="E211" s="1462">
        <v>5802000</v>
      </c>
      <c r="F211" s="1783"/>
      <c r="G211" s="1435">
        <v>5941870</v>
      </c>
      <c r="H211" s="1785"/>
      <c r="I211" s="1436">
        <v>2857793.16</v>
      </c>
      <c r="J211" s="1791"/>
      <c r="K211" s="1437">
        <f t="shared" si="19"/>
        <v>0.49255311271975183</v>
      </c>
      <c r="L211" s="1438">
        <f t="shared" si="20"/>
        <v>0.48095854672014032</v>
      </c>
    </row>
    <row r="212" spans="1:12" ht="45" customHeight="1">
      <c r="A212" s="1756">
        <v>61</v>
      </c>
      <c r="B212" s="1801">
        <v>750</v>
      </c>
      <c r="C212" s="1762" t="s">
        <v>83</v>
      </c>
      <c r="D212" s="1366" t="s">
        <v>806</v>
      </c>
      <c r="E212" s="1393"/>
      <c r="F212" s="1393"/>
      <c r="G212" s="1394">
        <v>390041</v>
      </c>
      <c r="H212" s="1754">
        <f>G213+G212</f>
        <v>7038908</v>
      </c>
      <c r="I212" s="1394">
        <v>57247.680000000008</v>
      </c>
      <c r="J212" s="1773">
        <f>I213+I212</f>
        <v>6472786.3199999994</v>
      </c>
      <c r="K212" s="1371">
        <v>0</v>
      </c>
      <c r="L212" s="1396">
        <f>I212/G212</f>
        <v>0.14677349304303908</v>
      </c>
    </row>
    <row r="213" spans="1:12" ht="45" customHeight="1" thickBot="1">
      <c r="A213" s="1757"/>
      <c r="B213" s="1834"/>
      <c r="C213" s="1763"/>
      <c r="D213" s="1374" t="s">
        <v>809</v>
      </c>
      <c r="E213" s="1398">
        <v>1070000</v>
      </c>
      <c r="F213" s="1398">
        <f>E213</f>
        <v>1070000</v>
      </c>
      <c r="G213" s="1399">
        <v>6648867</v>
      </c>
      <c r="H213" s="1755"/>
      <c r="I213" s="1399">
        <v>6415538.6399999997</v>
      </c>
      <c r="J213" s="1775"/>
      <c r="K213" s="1412">
        <f t="shared" si="19"/>
        <v>5.995830504672897</v>
      </c>
      <c r="L213" s="1413">
        <f t="shared" si="20"/>
        <v>0.96490704957701812</v>
      </c>
    </row>
    <row r="214" spans="1:12" ht="45" customHeight="1">
      <c r="A214" s="1824">
        <v>62</v>
      </c>
      <c r="B214" s="1478" t="s">
        <v>354</v>
      </c>
      <c r="C214" s="1468" t="s">
        <v>355</v>
      </c>
      <c r="D214" s="1421" t="s">
        <v>827</v>
      </c>
      <c r="E214" s="1469">
        <v>220647000</v>
      </c>
      <c r="F214" s="1782">
        <f>E214+E215</f>
        <v>222275000</v>
      </c>
      <c r="G214" s="1423">
        <v>425479000</v>
      </c>
      <c r="H214" s="1784">
        <f>SUM(G214:G215)</f>
        <v>427444413</v>
      </c>
      <c r="I214" s="1424">
        <v>298189327.19</v>
      </c>
      <c r="J214" s="1818">
        <f>SUM(I214:I215)</f>
        <v>299170077.49000001</v>
      </c>
      <c r="K214" s="1425">
        <f t="shared" si="19"/>
        <v>1.3514315952177007</v>
      </c>
      <c r="L214" s="1426">
        <f t="shared" si="20"/>
        <v>0.70083206736407677</v>
      </c>
    </row>
    <row r="215" spans="1:12" ht="45" customHeight="1" thickBot="1">
      <c r="A215" s="1821"/>
      <c r="B215" s="1480">
        <v>750</v>
      </c>
      <c r="C215" s="1465" t="s">
        <v>83</v>
      </c>
      <c r="D215" s="1397" t="s">
        <v>827</v>
      </c>
      <c r="E215" s="1398">
        <v>1628000</v>
      </c>
      <c r="F215" s="1753"/>
      <c r="G215" s="1399">
        <v>1965413</v>
      </c>
      <c r="H215" s="1755"/>
      <c r="I215" s="1399">
        <v>980750.3</v>
      </c>
      <c r="J215" s="1809"/>
      <c r="K215" s="1412">
        <f t="shared" si="19"/>
        <v>0.60242647420147422</v>
      </c>
      <c r="L215" s="1413">
        <f t="shared" si="20"/>
        <v>0.49900468756439487</v>
      </c>
    </row>
    <row r="216" spans="1:12" ht="45" customHeight="1" thickBot="1">
      <c r="A216" s="1481">
        <v>63</v>
      </c>
      <c r="B216" s="1482">
        <v>750</v>
      </c>
      <c r="C216" s="1458" t="s">
        <v>83</v>
      </c>
      <c r="D216" s="1433" t="s">
        <v>808</v>
      </c>
      <c r="E216" s="1402"/>
      <c r="F216" s="1402">
        <f>E216</f>
        <v>0</v>
      </c>
      <c r="G216" s="1403">
        <v>542900</v>
      </c>
      <c r="H216" s="1403">
        <f>G216</f>
        <v>542900</v>
      </c>
      <c r="I216" s="1404">
        <v>7267.19</v>
      </c>
      <c r="J216" s="1483">
        <f>I216</f>
        <v>7267.19</v>
      </c>
      <c r="K216" s="1371">
        <v>0</v>
      </c>
      <c r="L216" s="1417">
        <f t="shared" si="20"/>
        <v>1.3385872167986737E-2</v>
      </c>
    </row>
    <row r="217" spans="1:12" ht="45" customHeight="1">
      <c r="A217" s="1819">
        <v>64</v>
      </c>
      <c r="B217" s="1837">
        <v>750</v>
      </c>
      <c r="C217" s="1839" t="s">
        <v>83</v>
      </c>
      <c r="D217" s="1366" t="s">
        <v>809</v>
      </c>
      <c r="E217" s="1393">
        <v>4001000</v>
      </c>
      <c r="F217" s="1752">
        <f>SUM(E217:E218)</f>
        <v>4001000</v>
      </c>
      <c r="G217" s="1394">
        <v>4484984</v>
      </c>
      <c r="H217" s="1752">
        <f>SUM(G217:G218)</f>
        <v>6832946</v>
      </c>
      <c r="I217" s="1394">
        <v>2130645.2599999998</v>
      </c>
      <c r="J217" s="1752">
        <f>SUM(I217:I218)</f>
        <v>3728235.7399999998</v>
      </c>
      <c r="K217" s="1395">
        <f t="shared" si="19"/>
        <v>0.53252818295426141</v>
      </c>
      <c r="L217" s="1396">
        <f t="shared" si="20"/>
        <v>0.47506195339827295</v>
      </c>
    </row>
    <row r="218" spans="1:12" ht="45" customHeight="1" thickBot="1">
      <c r="A218" s="1821"/>
      <c r="B218" s="1838"/>
      <c r="C218" s="1840"/>
      <c r="D218" s="1397" t="s">
        <v>822</v>
      </c>
      <c r="E218" s="1398"/>
      <c r="F218" s="1753"/>
      <c r="G218" s="1399">
        <v>2347962</v>
      </c>
      <c r="H218" s="1753"/>
      <c r="I218" s="1399">
        <v>1597590.48</v>
      </c>
      <c r="J218" s="1753"/>
      <c r="K218" s="1484">
        <v>0</v>
      </c>
      <c r="L218" s="1413">
        <f t="shared" si="20"/>
        <v>0.6804158159288779</v>
      </c>
    </row>
    <row r="219" spans="1:12" ht="45" customHeight="1" thickBot="1">
      <c r="A219" s="1481">
        <v>69</v>
      </c>
      <c r="B219" s="1382" t="s">
        <v>367</v>
      </c>
      <c r="C219" s="1383" t="s">
        <v>368</v>
      </c>
      <c r="D219" s="1485" t="s">
        <v>805</v>
      </c>
      <c r="E219" s="1402">
        <v>860000</v>
      </c>
      <c r="F219" s="1402">
        <f>E219</f>
        <v>860000</v>
      </c>
      <c r="G219" s="1403">
        <v>4785687</v>
      </c>
      <c r="H219" s="1403">
        <f>G219</f>
        <v>4785687</v>
      </c>
      <c r="I219" s="1404">
        <v>431671.01</v>
      </c>
      <c r="J219" s="1483">
        <f>I219</f>
        <v>431671.01</v>
      </c>
      <c r="K219" s="1416">
        <f>I219/E219</f>
        <v>0.50194303488372094</v>
      </c>
      <c r="L219" s="1417">
        <f t="shared" si="20"/>
        <v>9.0200426814373777E-2</v>
      </c>
    </row>
    <row r="220" spans="1:12" ht="45" customHeight="1">
      <c r="A220" s="1835">
        <v>71</v>
      </c>
      <c r="B220" s="1758" t="s">
        <v>377</v>
      </c>
      <c r="C220" s="1762" t="s">
        <v>83</v>
      </c>
      <c r="D220" s="1366" t="s">
        <v>805</v>
      </c>
      <c r="E220" s="1393">
        <v>6395000</v>
      </c>
      <c r="F220" s="1752">
        <f>E221+E220</f>
        <v>6568000</v>
      </c>
      <c r="G220" s="1394">
        <v>8828614</v>
      </c>
      <c r="H220" s="1754">
        <f>SUM(G220:G221)</f>
        <v>9001614</v>
      </c>
      <c r="I220" s="1419">
        <v>4999279.46</v>
      </c>
      <c r="J220" s="1773">
        <f>SUM(I220:I221)</f>
        <v>5069699.91</v>
      </c>
      <c r="K220" s="1395">
        <f>I220/E220</f>
        <v>0.78174815637216577</v>
      </c>
      <c r="L220" s="1396">
        <f t="shared" si="20"/>
        <v>0.56625869700498854</v>
      </c>
    </row>
    <row r="221" spans="1:12" ht="45" customHeight="1" thickBot="1">
      <c r="A221" s="1836"/>
      <c r="B221" s="1759"/>
      <c r="C221" s="1763"/>
      <c r="D221" s="1397" t="s">
        <v>808</v>
      </c>
      <c r="E221" s="1398">
        <v>173000</v>
      </c>
      <c r="F221" s="1753"/>
      <c r="G221" s="1399">
        <v>173000</v>
      </c>
      <c r="H221" s="1755"/>
      <c r="I221" s="1411">
        <v>70420.45</v>
      </c>
      <c r="J221" s="1775"/>
      <c r="K221" s="1412">
        <f>I221/E221</f>
        <v>0.40705462427745664</v>
      </c>
      <c r="L221" s="1413">
        <f t="shared" si="20"/>
        <v>0.40705462427745664</v>
      </c>
    </row>
    <row r="222" spans="1:12" ht="45" customHeight="1" thickBot="1">
      <c r="A222" s="1486">
        <v>76</v>
      </c>
      <c r="B222" s="1382" t="s">
        <v>367</v>
      </c>
      <c r="C222" s="1383" t="s">
        <v>368</v>
      </c>
      <c r="D222" s="1485" t="s">
        <v>809</v>
      </c>
      <c r="E222" s="1402">
        <v>646000</v>
      </c>
      <c r="F222" s="1402">
        <f>E222</f>
        <v>646000</v>
      </c>
      <c r="G222" s="1403">
        <v>646000</v>
      </c>
      <c r="H222" s="1403">
        <f>G222</f>
        <v>646000</v>
      </c>
      <c r="I222" s="1404">
        <v>49965.55</v>
      </c>
      <c r="J222" s="1483">
        <f>I222</f>
        <v>49965.55</v>
      </c>
      <c r="K222" s="1416">
        <f>I222/E222</f>
        <v>7.7346052631578954E-2</v>
      </c>
      <c r="L222" s="1417">
        <f t="shared" si="20"/>
        <v>7.7346052631578954E-2</v>
      </c>
    </row>
    <row r="223" spans="1:12" ht="45" customHeight="1" thickBot="1">
      <c r="A223" s="1487">
        <v>80</v>
      </c>
      <c r="B223" s="1356" t="s">
        <v>377</v>
      </c>
      <c r="C223" s="1488" t="s">
        <v>83</v>
      </c>
      <c r="D223" s="1449" t="s">
        <v>814</v>
      </c>
      <c r="E223" s="1405"/>
      <c r="F223" s="1405">
        <f>E223</f>
        <v>0</v>
      </c>
      <c r="G223" s="1406">
        <v>5488800</v>
      </c>
      <c r="H223" s="1406">
        <f>G223</f>
        <v>5488800</v>
      </c>
      <c r="I223" s="1407">
        <v>3685653.0900000003</v>
      </c>
      <c r="J223" s="1489">
        <f>I223</f>
        <v>3685653.0900000003</v>
      </c>
      <c r="K223" s="1490">
        <v>0</v>
      </c>
      <c r="L223" s="1491">
        <f t="shared" si="20"/>
        <v>0.67148613358111064</v>
      </c>
    </row>
    <row r="224" spans="1:12" ht="45" customHeight="1">
      <c r="A224" s="1845">
        <v>83</v>
      </c>
      <c r="B224" s="1847">
        <v>758</v>
      </c>
      <c r="C224" s="1849" t="s">
        <v>401</v>
      </c>
      <c r="D224" s="1492" t="s">
        <v>865</v>
      </c>
      <c r="E224" s="1493">
        <v>33942705000</v>
      </c>
      <c r="F224" s="1850">
        <f>SUM(E224:E225)</f>
        <v>33973190000</v>
      </c>
      <c r="G224" s="1494">
        <v>11680081785.939999</v>
      </c>
      <c r="H224" s="1850">
        <f>SUM(G224:G225)</f>
        <v>11704965807.939999</v>
      </c>
      <c r="I224" s="1495">
        <v>0</v>
      </c>
      <c r="J224" s="1852">
        <f>SUM(I224:I225)</f>
        <v>0</v>
      </c>
      <c r="K224" s="1496">
        <v>0</v>
      </c>
      <c r="L224" s="1497">
        <v>0</v>
      </c>
    </row>
    <row r="225" spans="1:12" ht="45" customHeight="1" thickBot="1">
      <c r="A225" s="1846"/>
      <c r="B225" s="1848"/>
      <c r="C225" s="1806"/>
      <c r="D225" s="1498" t="s">
        <v>866</v>
      </c>
      <c r="E225" s="1499">
        <v>30485000</v>
      </c>
      <c r="F225" s="1851"/>
      <c r="G225" s="1500">
        <v>24884022</v>
      </c>
      <c r="H225" s="1851"/>
      <c r="I225" s="1501">
        <v>0</v>
      </c>
      <c r="J225" s="1853"/>
      <c r="K225" s="1502">
        <v>0</v>
      </c>
      <c r="L225" s="1503">
        <v>0</v>
      </c>
    </row>
    <row r="226" spans="1:12" ht="45" customHeight="1">
      <c r="A226" s="1835">
        <v>88</v>
      </c>
      <c r="B226" s="1758" t="s">
        <v>390</v>
      </c>
      <c r="C226" s="1762" t="s">
        <v>391</v>
      </c>
      <c r="D226" s="1366" t="s">
        <v>805</v>
      </c>
      <c r="E226" s="1393">
        <v>433000</v>
      </c>
      <c r="F226" s="1752">
        <f>SUM(E226:E228)</f>
        <v>3552000</v>
      </c>
      <c r="G226" s="1394">
        <v>2133340</v>
      </c>
      <c r="H226" s="1754">
        <f>SUM(G226:G228)</f>
        <v>39375424</v>
      </c>
      <c r="I226" s="1419">
        <v>1643477.53</v>
      </c>
      <c r="J226" s="1807">
        <f>SUM(I226:I228)</f>
        <v>34769338.310000002</v>
      </c>
      <c r="K226" s="1395">
        <f>I226/E226</f>
        <v>3.7955601154734411</v>
      </c>
      <c r="L226" s="1396">
        <f t="shared" ref="L226:L232" si="21">I226/G226</f>
        <v>0.77037768475723511</v>
      </c>
    </row>
    <row r="227" spans="1:12" ht="45" customHeight="1">
      <c r="A227" s="1841"/>
      <c r="B227" s="1814"/>
      <c r="C227" s="1822"/>
      <c r="D227" s="1427" t="s">
        <v>809</v>
      </c>
      <c r="E227" s="1453">
        <v>2096000</v>
      </c>
      <c r="F227" s="1771"/>
      <c r="G227" s="1429">
        <v>35866751</v>
      </c>
      <c r="H227" s="1772"/>
      <c r="I227" s="1430">
        <v>32059690.859999999</v>
      </c>
      <c r="J227" s="1808"/>
      <c r="K227" s="1431">
        <f>I227/E227</f>
        <v>15.295654036259542</v>
      </c>
      <c r="L227" s="1432">
        <f t="shared" si="21"/>
        <v>0.89385545013541923</v>
      </c>
    </row>
    <row r="228" spans="1:12" ht="45" customHeight="1" thickBot="1">
      <c r="A228" s="1842"/>
      <c r="B228" s="1828"/>
      <c r="C228" s="1843"/>
      <c r="D228" s="1433" t="s">
        <v>808</v>
      </c>
      <c r="E228" s="1462">
        <v>1023000</v>
      </c>
      <c r="F228" s="1783"/>
      <c r="G228" s="1435">
        <v>1375333</v>
      </c>
      <c r="H228" s="1785"/>
      <c r="I228" s="1436">
        <v>1066169.92</v>
      </c>
      <c r="J228" s="1844"/>
      <c r="K228" s="1437">
        <f>I228/E228</f>
        <v>1.0421993352883674</v>
      </c>
      <c r="L228" s="1438">
        <f t="shared" si="21"/>
        <v>0.77520856403503724</v>
      </c>
    </row>
    <row r="229" spans="1:12" ht="45" customHeight="1">
      <c r="A229" s="1756" t="s">
        <v>867</v>
      </c>
      <c r="B229" s="1471" t="s">
        <v>387</v>
      </c>
      <c r="C229" s="1504" t="s">
        <v>579</v>
      </c>
      <c r="D229" s="1366" t="s">
        <v>805</v>
      </c>
      <c r="E229" s="1393"/>
      <c r="F229" s="1752">
        <f>SUM(E229:E230)</f>
        <v>0</v>
      </c>
      <c r="G229" s="1394">
        <v>5130163</v>
      </c>
      <c r="H229" s="1754">
        <f>SUM(G229:G230)</f>
        <v>15536386</v>
      </c>
      <c r="I229" s="1419">
        <v>3049618</v>
      </c>
      <c r="J229" s="1754">
        <f>SUM(I229:I230)</f>
        <v>11273430.92</v>
      </c>
      <c r="K229" s="1371">
        <v>0</v>
      </c>
      <c r="L229" s="1396">
        <f t="shared" si="21"/>
        <v>0.59444855845710942</v>
      </c>
    </row>
    <row r="230" spans="1:12" ht="45" customHeight="1" thickBot="1">
      <c r="A230" s="1800"/>
      <c r="B230" s="1472" t="s">
        <v>426</v>
      </c>
      <c r="C230" s="1505" t="s">
        <v>178</v>
      </c>
      <c r="D230" s="1433" t="s">
        <v>808</v>
      </c>
      <c r="E230" s="1462"/>
      <c r="F230" s="1783"/>
      <c r="G230" s="1435">
        <v>10406223</v>
      </c>
      <c r="H230" s="1785"/>
      <c r="I230" s="1436">
        <v>8223812.9199999999</v>
      </c>
      <c r="J230" s="1785"/>
      <c r="K230" s="1479">
        <v>0</v>
      </c>
      <c r="L230" s="1438">
        <f t="shared" si="21"/>
        <v>0.7902783670886161</v>
      </c>
    </row>
    <row r="231" spans="1:12" ht="45" customHeight="1">
      <c r="A231" s="1756" t="s">
        <v>868</v>
      </c>
      <c r="B231" s="1471" t="s">
        <v>387</v>
      </c>
      <c r="C231" s="1504" t="s">
        <v>579</v>
      </c>
      <c r="D231" s="1366" t="s">
        <v>805</v>
      </c>
      <c r="E231" s="1393"/>
      <c r="F231" s="1393"/>
      <c r="G231" s="1394">
        <v>5539059</v>
      </c>
      <c r="H231" s="1754">
        <f>G232+G231</f>
        <v>12205256</v>
      </c>
      <c r="I231" s="1409">
        <v>0</v>
      </c>
      <c r="J231" s="1754">
        <f>I232+I231</f>
        <v>6648313.04</v>
      </c>
      <c r="K231" s="1371">
        <v>0</v>
      </c>
      <c r="L231" s="1372">
        <v>0</v>
      </c>
    </row>
    <row r="232" spans="1:12" ht="45" customHeight="1" thickBot="1">
      <c r="A232" s="1757"/>
      <c r="B232" s="1506" t="s">
        <v>426</v>
      </c>
      <c r="C232" s="1373" t="s">
        <v>178</v>
      </c>
      <c r="D232" s="1397" t="s">
        <v>808</v>
      </c>
      <c r="E232" s="1398"/>
      <c r="F232" s="1398">
        <f>E232</f>
        <v>0</v>
      </c>
      <c r="G232" s="1399">
        <v>6666197</v>
      </c>
      <c r="H232" s="1755"/>
      <c r="I232" s="1411">
        <v>6648313.04</v>
      </c>
      <c r="J232" s="1755"/>
      <c r="K232" s="1379">
        <v>0</v>
      </c>
      <c r="L232" s="1413">
        <f t="shared" si="21"/>
        <v>0.99731721699793752</v>
      </c>
    </row>
    <row r="233" spans="1:12" ht="45" customHeight="1">
      <c r="A233" s="1817" t="s">
        <v>869</v>
      </c>
      <c r="B233" s="1854" t="s">
        <v>387</v>
      </c>
      <c r="C233" s="1855" t="s">
        <v>579</v>
      </c>
      <c r="D233" s="1421" t="s">
        <v>805</v>
      </c>
      <c r="E233" s="1469">
        <v>9884000</v>
      </c>
      <c r="F233" s="1818">
        <f>SUM(E233:E236)</f>
        <v>13225000</v>
      </c>
      <c r="G233" s="1423">
        <v>12363151</v>
      </c>
      <c r="H233" s="1818">
        <f>SUM(G233:G236)</f>
        <v>18835711</v>
      </c>
      <c r="I233" s="1424">
        <v>6072264</v>
      </c>
      <c r="J233" s="1818">
        <f>SUM(I233:I236)</f>
        <v>11680197.699999999</v>
      </c>
      <c r="K233" s="1425">
        <f>I233/E233</f>
        <v>0.61435289356535816</v>
      </c>
      <c r="L233" s="1507">
        <v>1</v>
      </c>
    </row>
    <row r="234" spans="1:12" ht="45" customHeight="1">
      <c r="A234" s="1799"/>
      <c r="B234" s="1814"/>
      <c r="C234" s="1815"/>
      <c r="D234" s="1427" t="s">
        <v>812</v>
      </c>
      <c r="E234" s="1453">
        <v>2550000</v>
      </c>
      <c r="F234" s="1808"/>
      <c r="G234" s="1442">
        <v>0</v>
      </c>
      <c r="H234" s="1808"/>
      <c r="I234" s="1442">
        <v>0</v>
      </c>
      <c r="J234" s="1808"/>
      <c r="K234" s="1440">
        <v>0</v>
      </c>
      <c r="L234" s="1443">
        <v>0</v>
      </c>
    </row>
    <row r="235" spans="1:12" ht="45" customHeight="1">
      <c r="A235" s="1799"/>
      <c r="B235" s="1475" t="s">
        <v>403</v>
      </c>
      <c r="C235" s="1476" t="s">
        <v>404</v>
      </c>
      <c r="D235" s="1427" t="s">
        <v>805</v>
      </c>
      <c r="E235" s="1453">
        <v>791000</v>
      </c>
      <c r="F235" s="1808"/>
      <c r="G235" s="1429">
        <v>791000</v>
      </c>
      <c r="H235" s="1808"/>
      <c r="I235" s="1442">
        <v>0</v>
      </c>
      <c r="J235" s="1808"/>
      <c r="K235" s="1440">
        <v>0</v>
      </c>
      <c r="L235" s="1443">
        <v>0</v>
      </c>
    </row>
    <row r="236" spans="1:12" ht="45" customHeight="1" thickBot="1">
      <c r="A236" s="1757"/>
      <c r="B236" s="1506" t="s">
        <v>426</v>
      </c>
      <c r="C236" s="1373" t="s">
        <v>178</v>
      </c>
      <c r="D236" s="1397" t="s">
        <v>808</v>
      </c>
      <c r="E236" s="1398"/>
      <c r="F236" s="1809"/>
      <c r="G236" s="1399">
        <v>5681560</v>
      </c>
      <c r="H236" s="1809"/>
      <c r="I236" s="1411">
        <v>5607933.7000000002</v>
      </c>
      <c r="J236" s="1809"/>
      <c r="K236" s="1379">
        <v>0</v>
      </c>
      <c r="L236" s="1508">
        <v>1</v>
      </c>
    </row>
    <row r="237" spans="1:12" ht="45" customHeight="1">
      <c r="A237" s="1856" t="s">
        <v>870</v>
      </c>
      <c r="B237" s="1473" t="s">
        <v>387</v>
      </c>
      <c r="C237" s="1509" t="s">
        <v>579</v>
      </c>
      <c r="D237" s="1421" t="s">
        <v>805</v>
      </c>
      <c r="E237" s="1469"/>
      <c r="F237" s="1826">
        <f>SUM(E237:E238)</f>
        <v>0</v>
      </c>
      <c r="G237" s="1423">
        <v>164512</v>
      </c>
      <c r="H237" s="1826">
        <f>SUM(G237:G238)</f>
        <v>3564019</v>
      </c>
      <c r="I237" s="1423">
        <v>164511.5</v>
      </c>
      <c r="J237" s="1826">
        <f>SUM(I237:I238)</f>
        <v>3548391.81</v>
      </c>
      <c r="K237" s="1391">
        <v>0</v>
      </c>
      <c r="L237" s="1507">
        <v>1</v>
      </c>
    </row>
    <row r="238" spans="1:12" ht="45" customHeight="1" thickBot="1">
      <c r="A238" s="1857"/>
      <c r="B238" s="1510" t="s">
        <v>426</v>
      </c>
      <c r="C238" s="1511" t="s">
        <v>178</v>
      </c>
      <c r="D238" s="1397" t="s">
        <v>808</v>
      </c>
      <c r="E238" s="1512"/>
      <c r="F238" s="1827"/>
      <c r="G238" s="1513">
        <v>3399507</v>
      </c>
      <c r="H238" s="1827"/>
      <c r="I238" s="1423">
        <v>3383880.31</v>
      </c>
      <c r="J238" s="1827"/>
      <c r="K238" s="1379">
        <v>0</v>
      </c>
      <c r="L238" s="1507">
        <v>1</v>
      </c>
    </row>
    <row r="239" spans="1:12" ht="45" customHeight="1">
      <c r="A239" s="1858" t="s">
        <v>871</v>
      </c>
      <c r="B239" s="1859" t="s">
        <v>387</v>
      </c>
      <c r="C239" s="1860" t="s">
        <v>579</v>
      </c>
      <c r="D239" s="1514" t="s">
        <v>805</v>
      </c>
      <c r="E239" s="1515">
        <v>89000</v>
      </c>
      <c r="F239" s="1786">
        <f>SUM(E239:E241)</f>
        <v>89000</v>
      </c>
      <c r="G239" s="1516">
        <v>9880126</v>
      </c>
      <c r="H239" s="1786">
        <f>SUM(G239:G241)</f>
        <v>21983004</v>
      </c>
      <c r="I239" s="1517">
        <v>1923756.55</v>
      </c>
      <c r="J239" s="1786">
        <f>SUM(I239:I241)</f>
        <v>12507145.060000001</v>
      </c>
      <c r="K239" s="1395">
        <f>I239/E239</f>
        <v>21.615242134831462</v>
      </c>
      <c r="L239" s="1396">
        <f>I239/G239</f>
        <v>0.1947097182768722</v>
      </c>
    </row>
    <row r="240" spans="1:12" ht="45" customHeight="1">
      <c r="A240" s="1856"/>
      <c r="B240" s="1854"/>
      <c r="C240" s="1855"/>
      <c r="D240" s="1427" t="s">
        <v>814</v>
      </c>
      <c r="E240" s="1453"/>
      <c r="F240" s="1787"/>
      <c r="G240" s="1429">
        <v>4110863</v>
      </c>
      <c r="H240" s="1787"/>
      <c r="I240" s="1430">
        <v>4110862.65</v>
      </c>
      <c r="J240" s="1787"/>
      <c r="K240" s="1440">
        <v>0</v>
      </c>
      <c r="L240" s="1426">
        <f>I240/G240</f>
        <v>0.9999999148597265</v>
      </c>
    </row>
    <row r="241" spans="1:12" ht="45" customHeight="1" thickBot="1">
      <c r="A241" s="1856"/>
      <c r="B241" s="1382" t="s">
        <v>426</v>
      </c>
      <c r="C241" s="1383" t="s">
        <v>178</v>
      </c>
      <c r="D241" s="1433" t="s">
        <v>808</v>
      </c>
      <c r="E241" s="1402"/>
      <c r="F241" s="1787"/>
      <c r="G241" s="1403">
        <v>7992015</v>
      </c>
      <c r="H241" s="1787"/>
      <c r="I241" s="1436">
        <v>6472525.8600000003</v>
      </c>
      <c r="J241" s="1787"/>
      <c r="K241" s="1389">
        <v>0</v>
      </c>
      <c r="L241" s="1417">
        <f>I241/G241</f>
        <v>0.80987408807415906</v>
      </c>
    </row>
    <row r="242" spans="1:12" ht="45" customHeight="1">
      <c r="A242" s="1756" t="s">
        <v>872</v>
      </c>
      <c r="B242" s="1471" t="s">
        <v>354</v>
      </c>
      <c r="C242" s="1365" t="s">
        <v>355</v>
      </c>
      <c r="D242" s="1366" t="s">
        <v>827</v>
      </c>
      <c r="E242" s="1393">
        <v>236000</v>
      </c>
      <c r="F242" s="1754">
        <f>SUM(E242:E247)</f>
        <v>236000</v>
      </c>
      <c r="G242" s="1394">
        <v>236000</v>
      </c>
      <c r="H242" s="1754">
        <f>SUM(G242:G247)</f>
        <v>22649773</v>
      </c>
      <c r="I242" s="1409">
        <v>0</v>
      </c>
      <c r="J242" s="1754">
        <f>SUM(I242:I247)</f>
        <v>20710624.699999999</v>
      </c>
      <c r="K242" s="1371">
        <v>0</v>
      </c>
      <c r="L242" s="1372">
        <v>0</v>
      </c>
    </row>
    <row r="243" spans="1:12" ht="45" customHeight="1">
      <c r="A243" s="1799"/>
      <c r="B243" s="1475" t="s">
        <v>377</v>
      </c>
      <c r="C243" s="1476" t="s">
        <v>83</v>
      </c>
      <c r="D243" s="1427" t="s">
        <v>815</v>
      </c>
      <c r="E243" s="1453"/>
      <c r="F243" s="1772"/>
      <c r="G243" s="1429">
        <v>222750</v>
      </c>
      <c r="H243" s="1772"/>
      <c r="I243" s="1442">
        <v>0</v>
      </c>
      <c r="J243" s="1772"/>
      <c r="K243" s="1440">
        <v>0</v>
      </c>
      <c r="L243" s="1443">
        <v>0</v>
      </c>
    </row>
    <row r="244" spans="1:12" ht="45" customHeight="1">
      <c r="A244" s="1799"/>
      <c r="B244" s="1814" t="s">
        <v>387</v>
      </c>
      <c r="C244" s="1815" t="s">
        <v>579</v>
      </c>
      <c r="D244" s="1427" t="s">
        <v>805</v>
      </c>
      <c r="E244" s="1453"/>
      <c r="F244" s="1772"/>
      <c r="G244" s="1429">
        <v>7567827</v>
      </c>
      <c r="H244" s="1772"/>
      <c r="I244" s="1429">
        <v>7567826.6500000004</v>
      </c>
      <c r="J244" s="1772"/>
      <c r="K244" s="1440">
        <v>0</v>
      </c>
      <c r="L244" s="1432">
        <f>I244/G244</f>
        <v>0.99999995375158557</v>
      </c>
    </row>
    <row r="245" spans="1:12" ht="45" customHeight="1">
      <c r="A245" s="1799"/>
      <c r="B245" s="1814"/>
      <c r="C245" s="1815"/>
      <c r="D245" s="1427" t="s">
        <v>815</v>
      </c>
      <c r="E245" s="1453"/>
      <c r="F245" s="1772"/>
      <c r="G245" s="1429">
        <v>5298153</v>
      </c>
      <c r="H245" s="1772"/>
      <c r="I245" s="1429">
        <v>5049999.6500000004</v>
      </c>
      <c r="J245" s="1772"/>
      <c r="K245" s="1440">
        <v>0</v>
      </c>
      <c r="L245" s="1432">
        <f>I245/G245</f>
        <v>0.95316229070772407</v>
      </c>
    </row>
    <row r="246" spans="1:12" ht="45" customHeight="1">
      <c r="A246" s="1799"/>
      <c r="B246" s="1475" t="s">
        <v>403</v>
      </c>
      <c r="C246" s="1476" t="s">
        <v>404</v>
      </c>
      <c r="D246" s="1427" t="s">
        <v>815</v>
      </c>
      <c r="E246" s="1453"/>
      <c r="F246" s="1772"/>
      <c r="G246" s="1429">
        <v>3500000</v>
      </c>
      <c r="H246" s="1772"/>
      <c r="I246" s="1429">
        <v>2426059.5999999996</v>
      </c>
      <c r="J246" s="1772"/>
      <c r="K246" s="1440">
        <v>0</v>
      </c>
      <c r="L246" s="1432">
        <f>I246/G246</f>
        <v>0.69315988571428566</v>
      </c>
    </row>
    <row r="247" spans="1:12" ht="45" customHeight="1" thickBot="1">
      <c r="A247" s="1757"/>
      <c r="B247" s="1506" t="s">
        <v>426</v>
      </c>
      <c r="C247" s="1373" t="s">
        <v>178</v>
      </c>
      <c r="D247" s="1397" t="s">
        <v>808</v>
      </c>
      <c r="E247" s="1398"/>
      <c r="F247" s="1755"/>
      <c r="G247" s="1399">
        <v>5825043</v>
      </c>
      <c r="H247" s="1755"/>
      <c r="I247" s="1399">
        <v>5666738.7999999998</v>
      </c>
      <c r="J247" s="1755"/>
      <c r="K247" s="1379">
        <v>0</v>
      </c>
      <c r="L247" s="1413">
        <f>I247/G247</f>
        <v>0.97282351392084143</v>
      </c>
    </row>
    <row r="248" spans="1:12" ht="45" customHeight="1">
      <c r="A248" s="1856" t="s">
        <v>873</v>
      </c>
      <c r="B248" s="1473" t="s">
        <v>354</v>
      </c>
      <c r="C248" s="1518" t="s">
        <v>355</v>
      </c>
      <c r="D248" s="1421" t="s">
        <v>827</v>
      </c>
      <c r="E248" s="1469">
        <v>99000</v>
      </c>
      <c r="F248" s="1787">
        <f>SUM(E248:E251)</f>
        <v>673000</v>
      </c>
      <c r="G248" s="1423">
        <v>99000</v>
      </c>
      <c r="H248" s="1787">
        <f>SUM(G248:G251)</f>
        <v>26202025</v>
      </c>
      <c r="I248" s="1495">
        <v>0</v>
      </c>
      <c r="J248" s="1787">
        <f>SUM(I248:I251)</f>
        <v>21156614.869999997</v>
      </c>
      <c r="K248" s="1391">
        <v>0</v>
      </c>
      <c r="L248" s="1392">
        <v>0</v>
      </c>
    </row>
    <row r="249" spans="1:12" ht="45" customHeight="1">
      <c r="A249" s="1856"/>
      <c r="B249" s="1475" t="s">
        <v>377</v>
      </c>
      <c r="C249" s="1476" t="s">
        <v>83</v>
      </c>
      <c r="D249" s="1427" t="s">
        <v>805</v>
      </c>
      <c r="E249" s="1453"/>
      <c r="F249" s="1787"/>
      <c r="G249" s="1429">
        <v>2159841</v>
      </c>
      <c r="H249" s="1787"/>
      <c r="I249" s="1424">
        <v>2159839.63</v>
      </c>
      <c r="J249" s="1787"/>
      <c r="K249" s="1440">
        <v>0</v>
      </c>
      <c r="L249" s="1432">
        <f>I249/G249</f>
        <v>0.99999936569404868</v>
      </c>
    </row>
    <row r="250" spans="1:12" ht="45" customHeight="1">
      <c r="A250" s="1856"/>
      <c r="B250" s="1475" t="s">
        <v>387</v>
      </c>
      <c r="C250" s="1519" t="s">
        <v>579</v>
      </c>
      <c r="D250" s="1427" t="s">
        <v>805</v>
      </c>
      <c r="E250" s="1453">
        <v>574000</v>
      </c>
      <c r="F250" s="1787"/>
      <c r="G250" s="1429">
        <v>12045885</v>
      </c>
      <c r="H250" s="1787"/>
      <c r="I250" s="1430">
        <v>7968433.8700000001</v>
      </c>
      <c r="J250" s="1787"/>
      <c r="K250" s="1431">
        <f>I250/E250</f>
        <v>13.882288972125435</v>
      </c>
      <c r="L250" s="1432">
        <f>I250/G250</f>
        <v>0.66150671951458939</v>
      </c>
    </row>
    <row r="251" spans="1:12" ht="45" customHeight="1" thickBot="1">
      <c r="A251" s="1856"/>
      <c r="B251" s="1382" t="s">
        <v>426</v>
      </c>
      <c r="C251" s="1383" t="s">
        <v>178</v>
      </c>
      <c r="D251" s="1433" t="s">
        <v>808</v>
      </c>
      <c r="E251" s="1402"/>
      <c r="F251" s="1787"/>
      <c r="G251" s="1403">
        <v>11897299</v>
      </c>
      <c r="H251" s="1787"/>
      <c r="I251" s="1436">
        <v>11028341.369999999</v>
      </c>
      <c r="J251" s="1787"/>
      <c r="K251" s="1479">
        <v>0</v>
      </c>
      <c r="L251" s="1438">
        <f>I251/G251</f>
        <v>0.92696177258384438</v>
      </c>
    </row>
    <row r="252" spans="1:12" ht="45" customHeight="1">
      <c r="A252" s="1756" t="s">
        <v>874</v>
      </c>
      <c r="B252" s="1471" t="s">
        <v>426</v>
      </c>
      <c r="C252" s="1365" t="s">
        <v>178</v>
      </c>
      <c r="D252" s="1366" t="s">
        <v>808</v>
      </c>
      <c r="E252" s="1393"/>
      <c r="F252" s="1754">
        <f>SUM(E252:E253)</f>
        <v>0</v>
      </c>
      <c r="G252" s="1394">
        <v>3605206</v>
      </c>
      <c r="H252" s="1754">
        <f>SUM(G252:G253)</f>
        <v>3746094</v>
      </c>
      <c r="I252" s="1419">
        <v>3588707.56</v>
      </c>
      <c r="J252" s="1754">
        <f>SUM(I252:I253)</f>
        <v>3640537.46</v>
      </c>
      <c r="K252" s="1371">
        <v>0</v>
      </c>
      <c r="L252" s="1396">
        <f>I252/G252</f>
        <v>0.99542371781251893</v>
      </c>
    </row>
    <row r="253" spans="1:12" ht="45" customHeight="1" thickBot="1">
      <c r="A253" s="1800"/>
      <c r="B253" s="1472" t="s">
        <v>416</v>
      </c>
      <c r="C253" s="1477" t="s">
        <v>585</v>
      </c>
      <c r="D253" s="1433" t="s">
        <v>817</v>
      </c>
      <c r="E253" s="1462"/>
      <c r="F253" s="1785"/>
      <c r="G253" s="1435">
        <v>140888</v>
      </c>
      <c r="H253" s="1785"/>
      <c r="I253" s="1436">
        <v>51829.899999999994</v>
      </c>
      <c r="J253" s="1785"/>
      <c r="K253" s="1479">
        <v>0</v>
      </c>
      <c r="L253" s="1438">
        <f>I253/G253</f>
        <v>0.36788016012719321</v>
      </c>
    </row>
    <row r="254" spans="1:12" ht="45" customHeight="1">
      <c r="A254" s="1756" t="s">
        <v>875</v>
      </c>
      <c r="B254" s="1471" t="s">
        <v>354</v>
      </c>
      <c r="C254" s="1365" t="s">
        <v>355</v>
      </c>
      <c r="D254" s="1366" t="s">
        <v>827</v>
      </c>
      <c r="E254" s="1393">
        <v>86000</v>
      </c>
      <c r="F254" s="1754">
        <f>SUM(E254:E257)</f>
        <v>3086000</v>
      </c>
      <c r="G254" s="1394">
        <v>86000</v>
      </c>
      <c r="H254" s="1754">
        <f>SUM(G254:G257)</f>
        <v>11481300</v>
      </c>
      <c r="I254" s="1409">
        <v>0</v>
      </c>
      <c r="J254" s="1754">
        <f>SUM(I254:I257)</f>
        <v>4170235.2600000002</v>
      </c>
      <c r="K254" s="1371">
        <v>0</v>
      </c>
      <c r="L254" s="1372">
        <v>0</v>
      </c>
    </row>
    <row r="255" spans="1:12" ht="45" customHeight="1">
      <c r="A255" s="1799"/>
      <c r="B255" s="1814" t="s">
        <v>387</v>
      </c>
      <c r="C255" s="1815" t="s">
        <v>579</v>
      </c>
      <c r="D255" s="1427" t="s">
        <v>805</v>
      </c>
      <c r="E255" s="1453"/>
      <c r="F255" s="1772"/>
      <c r="G255" s="1429">
        <v>5282180</v>
      </c>
      <c r="H255" s="1772"/>
      <c r="I255" s="1430">
        <v>1016539.65</v>
      </c>
      <c r="J255" s="1772"/>
      <c r="K255" s="1440">
        <v>0</v>
      </c>
      <c r="L255" s="1432">
        <f>I255/G255</f>
        <v>0.19244699158302064</v>
      </c>
    </row>
    <row r="256" spans="1:12" ht="45" customHeight="1">
      <c r="A256" s="1799"/>
      <c r="B256" s="1814"/>
      <c r="C256" s="1815"/>
      <c r="D256" s="1427" t="s">
        <v>818</v>
      </c>
      <c r="E256" s="1453">
        <v>3000000</v>
      </c>
      <c r="F256" s="1772"/>
      <c r="G256" s="1429">
        <v>3000000</v>
      </c>
      <c r="H256" s="1772"/>
      <c r="I256" s="1430">
        <v>102612.68</v>
      </c>
      <c r="J256" s="1772"/>
      <c r="K256" s="1431">
        <f>I256/E256</f>
        <v>3.4204226666666664E-2</v>
      </c>
      <c r="L256" s="1432">
        <f>I256/G256</f>
        <v>3.4204226666666664E-2</v>
      </c>
    </row>
    <row r="257" spans="1:12" ht="45" customHeight="1" thickBot="1">
      <c r="A257" s="1757"/>
      <c r="B257" s="1506" t="s">
        <v>426</v>
      </c>
      <c r="C257" s="1373" t="s">
        <v>178</v>
      </c>
      <c r="D257" s="1397" t="s">
        <v>808</v>
      </c>
      <c r="E257" s="1398"/>
      <c r="F257" s="1755"/>
      <c r="G257" s="1399">
        <v>3113120</v>
      </c>
      <c r="H257" s="1755"/>
      <c r="I257" s="1411">
        <v>3051082.93</v>
      </c>
      <c r="J257" s="1755"/>
      <c r="K257" s="1379">
        <v>0</v>
      </c>
      <c r="L257" s="1413">
        <f>I257/G257</f>
        <v>0.98007238076270753</v>
      </c>
    </row>
    <row r="258" spans="1:12" ht="45" customHeight="1">
      <c r="A258" s="1856" t="s">
        <v>876</v>
      </c>
      <c r="B258" s="1473" t="s">
        <v>354</v>
      </c>
      <c r="C258" s="1518" t="s">
        <v>355</v>
      </c>
      <c r="D258" s="1421" t="s">
        <v>827</v>
      </c>
      <c r="E258" s="1469">
        <v>77000</v>
      </c>
      <c r="F258" s="1787">
        <f>SUM(E258:E262)</f>
        <v>257000</v>
      </c>
      <c r="G258" s="1423">
        <v>77000</v>
      </c>
      <c r="H258" s="1787">
        <f>SUM(G258:G262)</f>
        <v>11018594</v>
      </c>
      <c r="I258" s="1495">
        <v>0</v>
      </c>
      <c r="J258" s="1787">
        <f>SUM(I258:I262)</f>
        <v>6684061.9199999999</v>
      </c>
      <c r="K258" s="1391">
        <v>0</v>
      </c>
      <c r="L258" s="1392">
        <v>0</v>
      </c>
    </row>
    <row r="259" spans="1:12" ht="45" customHeight="1">
      <c r="A259" s="1856"/>
      <c r="B259" s="1814" t="s">
        <v>377</v>
      </c>
      <c r="C259" s="1822" t="s">
        <v>83</v>
      </c>
      <c r="D259" s="1427" t="s">
        <v>805</v>
      </c>
      <c r="E259" s="1453"/>
      <c r="F259" s="1787"/>
      <c r="G259" s="1429">
        <v>1341755</v>
      </c>
      <c r="H259" s="1787"/>
      <c r="I259" s="1430">
        <v>1341006.51</v>
      </c>
      <c r="J259" s="1787"/>
      <c r="K259" s="1440">
        <v>0</v>
      </c>
      <c r="L259" s="1432">
        <f t="shared" ref="L259:L264" si="22">I259/G259</f>
        <v>0.99944215598227693</v>
      </c>
    </row>
    <row r="260" spans="1:12" ht="45" customHeight="1">
      <c r="A260" s="1856"/>
      <c r="B260" s="1814"/>
      <c r="C260" s="1822"/>
      <c r="D260" s="1427" t="s">
        <v>809</v>
      </c>
      <c r="E260" s="1453">
        <v>180000</v>
      </c>
      <c r="F260" s="1787"/>
      <c r="G260" s="1429">
        <v>176573</v>
      </c>
      <c r="H260" s="1787"/>
      <c r="I260" s="1430">
        <v>144830.9</v>
      </c>
      <c r="J260" s="1787"/>
      <c r="K260" s="1431">
        <f>I260/E260</f>
        <v>0.80461611111111109</v>
      </c>
      <c r="L260" s="1432">
        <f t="shared" si="22"/>
        <v>0.82023242511595762</v>
      </c>
    </row>
    <row r="261" spans="1:12" ht="45" customHeight="1">
      <c r="A261" s="1856"/>
      <c r="B261" s="1475" t="s">
        <v>387</v>
      </c>
      <c r="C261" s="1519" t="s">
        <v>579</v>
      </c>
      <c r="D261" s="1427" t="s">
        <v>805</v>
      </c>
      <c r="E261" s="1453"/>
      <c r="F261" s="1787"/>
      <c r="G261" s="1429">
        <v>6431916</v>
      </c>
      <c r="H261" s="1787"/>
      <c r="I261" s="1430">
        <v>2270826</v>
      </c>
      <c r="J261" s="1787"/>
      <c r="K261" s="1440">
        <v>0</v>
      </c>
      <c r="L261" s="1432">
        <f t="shared" si="22"/>
        <v>0.35305591677503251</v>
      </c>
    </row>
    <row r="262" spans="1:12" ht="45" customHeight="1" thickBot="1">
      <c r="A262" s="1856"/>
      <c r="B262" s="1382" t="s">
        <v>426</v>
      </c>
      <c r="C262" s="1383" t="s">
        <v>178</v>
      </c>
      <c r="D262" s="1433" t="s">
        <v>808</v>
      </c>
      <c r="E262" s="1462"/>
      <c r="F262" s="1787"/>
      <c r="G262" s="1435">
        <v>2991350</v>
      </c>
      <c r="H262" s="1787"/>
      <c r="I262" s="1436">
        <v>2927398.51</v>
      </c>
      <c r="J262" s="1787"/>
      <c r="K262" s="1479">
        <v>0</v>
      </c>
      <c r="L262" s="1438">
        <f t="shared" si="22"/>
        <v>0.9786211944439801</v>
      </c>
    </row>
    <row r="263" spans="1:12" ht="45" customHeight="1">
      <c r="A263" s="1756" t="s">
        <v>877</v>
      </c>
      <c r="B263" s="1471" t="s">
        <v>387</v>
      </c>
      <c r="C263" s="1504" t="s">
        <v>579</v>
      </c>
      <c r="D263" s="1366" t="s">
        <v>805</v>
      </c>
      <c r="E263" s="1393"/>
      <c r="F263" s="1752">
        <f>SUM(E263:E264)</f>
        <v>0</v>
      </c>
      <c r="G263" s="1394">
        <v>3737454</v>
      </c>
      <c r="H263" s="1752">
        <f>SUM(G263:G264)</f>
        <v>11385994</v>
      </c>
      <c r="I263" s="1419">
        <v>1016539.65</v>
      </c>
      <c r="J263" s="1754">
        <f>SUM(I263:I264)</f>
        <v>8661424.5299999993</v>
      </c>
      <c r="K263" s="1371">
        <v>0</v>
      </c>
      <c r="L263" s="1396">
        <f t="shared" si="22"/>
        <v>0.27198720037758323</v>
      </c>
    </row>
    <row r="264" spans="1:12" ht="45" customHeight="1" thickBot="1">
      <c r="A264" s="1757"/>
      <c r="B264" s="1506" t="s">
        <v>426</v>
      </c>
      <c r="C264" s="1373" t="s">
        <v>178</v>
      </c>
      <c r="D264" s="1397" t="s">
        <v>808</v>
      </c>
      <c r="E264" s="1398"/>
      <c r="F264" s="1753"/>
      <c r="G264" s="1399">
        <v>7648540</v>
      </c>
      <c r="H264" s="1753"/>
      <c r="I264" s="1411">
        <v>7644884.8799999999</v>
      </c>
      <c r="J264" s="1755"/>
      <c r="K264" s="1379">
        <v>0</v>
      </c>
      <c r="L264" s="1413">
        <f t="shared" si="22"/>
        <v>0.9995221153318149</v>
      </c>
    </row>
    <row r="265" spans="1:12" ht="45" customHeight="1">
      <c r="A265" s="1856" t="s">
        <v>878</v>
      </c>
      <c r="B265" s="1473" t="s">
        <v>354</v>
      </c>
      <c r="C265" s="1518" t="s">
        <v>355</v>
      </c>
      <c r="D265" s="1421" t="s">
        <v>827</v>
      </c>
      <c r="E265" s="1469">
        <v>135000</v>
      </c>
      <c r="F265" s="1826">
        <f>SUM(E265:E268)</f>
        <v>135000</v>
      </c>
      <c r="G265" s="1423">
        <v>135000</v>
      </c>
      <c r="H265" s="1826">
        <f>SUM(G265:G268)</f>
        <v>18416325</v>
      </c>
      <c r="I265" s="1495">
        <v>0</v>
      </c>
      <c r="J265" s="1826">
        <f>SUM(I265:I268)</f>
        <v>14992353.32</v>
      </c>
      <c r="K265" s="1391">
        <v>0</v>
      </c>
      <c r="L265" s="1392">
        <v>0</v>
      </c>
    </row>
    <row r="266" spans="1:12" ht="45" customHeight="1">
      <c r="A266" s="1856"/>
      <c r="B266" s="1475" t="s">
        <v>387</v>
      </c>
      <c r="C266" s="1519" t="s">
        <v>579</v>
      </c>
      <c r="D266" s="1427" t="s">
        <v>805</v>
      </c>
      <c r="E266" s="1453"/>
      <c r="F266" s="1826"/>
      <c r="G266" s="1429">
        <v>3036132</v>
      </c>
      <c r="H266" s="1826"/>
      <c r="I266" s="1430">
        <v>955587</v>
      </c>
      <c r="J266" s="1826"/>
      <c r="K266" s="1440">
        <v>0</v>
      </c>
      <c r="L266" s="1432">
        <f t="shared" ref="L266:L278" si="23">I266/G266</f>
        <v>0.31473829201101927</v>
      </c>
    </row>
    <row r="267" spans="1:12" ht="45" customHeight="1">
      <c r="A267" s="1856"/>
      <c r="B267" s="1475" t="s">
        <v>403</v>
      </c>
      <c r="C267" s="1476" t="s">
        <v>404</v>
      </c>
      <c r="D267" s="1427" t="s">
        <v>805</v>
      </c>
      <c r="E267" s="1453"/>
      <c r="F267" s="1826"/>
      <c r="G267" s="1429">
        <v>34850</v>
      </c>
      <c r="H267" s="1826"/>
      <c r="I267" s="1430">
        <v>33146.019999999997</v>
      </c>
      <c r="J267" s="1826"/>
      <c r="K267" s="1440">
        <v>0</v>
      </c>
      <c r="L267" s="1432">
        <f t="shared" si="23"/>
        <v>0.95110530846484931</v>
      </c>
    </row>
    <row r="268" spans="1:12" ht="45" customHeight="1" thickBot="1">
      <c r="A268" s="1856"/>
      <c r="B268" s="1382" t="s">
        <v>426</v>
      </c>
      <c r="C268" s="1383" t="s">
        <v>178</v>
      </c>
      <c r="D268" s="1433" t="s">
        <v>808</v>
      </c>
      <c r="E268" s="1462"/>
      <c r="F268" s="1826"/>
      <c r="G268" s="1403">
        <v>15210343</v>
      </c>
      <c r="H268" s="1826"/>
      <c r="I268" s="1436">
        <v>14003620.300000001</v>
      </c>
      <c r="J268" s="1826"/>
      <c r="K268" s="1479">
        <v>0</v>
      </c>
      <c r="L268" s="1438">
        <f t="shared" si="23"/>
        <v>0.92066433347361076</v>
      </c>
    </row>
    <row r="269" spans="1:12" ht="45" customHeight="1">
      <c r="A269" s="1756" t="s">
        <v>879</v>
      </c>
      <c r="B269" s="1471" t="s">
        <v>387</v>
      </c>
      <c r="C269" s="1504" t="s">
        <v>579</v>
      </c>
      <c r="D269" s="1366" t="s">
        <v>805</v>
      </c>
      <c r="E269" s="1393"/>
      <c r="F269" s="1754">
        <f>SUM(E269:E270)</f>
        <v>0</v>
      </c>
      <c r="G269" s="1394">
        <v>5387044</v>
      </c>
      <c r="H269" s="1754">
        <f>SUM(G269:G270)</f>
        <v>8955213</v>
      </c>
      <c r="I269" s="1419">
        <v>3348318.3</v>
      </c>
      <c r="J269" s="1754">
        <f>SUM(I269:I270)</f>
        <v>6802926.7300000004</v>
      </c>
      <c r="K269" s="1371">
        <v>0</v>
      </c>
      <c r="L269" s="1396">
        <f t="shared" si="23"/>
        <v>0.62155020452775211</v>
      </c>
    </row>
    <row r="270" spans="1:12" ht="45" customHeight="1" thickBot="1">
      <c r="A270" s="1757"/>
      <c r="B270" s="1506" t="s">
        <v>426</v>
      </c>
      <c r="C270" s="1373" t="s">
        <v>178</v>
      </c>
      <c r="D270" s="1397" t="s">
        <v>808</v>
      </c>
      <c r="E270" s="1398"/>
      <c r="F270" s="1755"/>
      <c r="G270" s="1399">
        <v>3568169</v>
      </c>
      <c r="H270" s="1755"/>
      <c r="I270" s="1411">
        <v>3454608.43</v>
      </c>
      <c r="J270" s="1755"/>
      <c r="K270" s="1379">
        <v>0</v>
      </c>
      <c r="L270" s="1413">
        <f t="shared" si="23"/>
        <v>0.96817399344033317</v>
      </c>
    </row>
    <row r="271" spans="1:12" ht="45" customHeight="1">
      <c r="A271" s="1817" t="s">
        <v>880</v>
      </c>
      <c r="B271" s="1473" t="s">
        <v>354</v>
      </c>
      <c r="C271" s="1518" t="s">
        <v>355</v>
      </c>
      <c r="D271" s="1421" t="s">
        <v>827</v>
      </c>
      <c r="E271" s="1469"/>
      <c r="F271" s="1784">
        <f>SUM(E271:E274)</f>
        <v>0</v>
      </c>
      <c r="G271" s="1423">
        <v>221400</v>
      </c>
      <c r="H271" s="1784">
        <f>SUM(G271:G274)</f>
        <v>13305433</v>
      </c>
      <c r="I271" s="1424">
        <v>221399.99</v>
      </c>
      <c r="J271" s="1784">
        <f>SUM(I271:I274)</f>
        <v>10452385.07</v>
      </c>
      <c r="K271" s="1391">
        <v>0</v>
      </c>
      <c r="L271" s="1426">
        <f t="shared" si="23"/>
        <v>0.99999995483288162</v>
      </c>
    </row>
    <row r="272" spans="1:12" ht="45" customHeight="1">
      <c r="A272" s="1799"/>
      <c r="B272" s="1475" t="s">
        <v>387</v>
      </c>
      <c r="C272" s="1519" t="s">
        <v>579</v>
      </c>
      <c r="D272" s="1427" t="s">
        <v>805</v>
      </c>
      <c r="E272" s="1453"/>
      <c r="F272" s="1772"/>
      <c r="G272" s="1429">
        <v>6063378</v>
      </c>
      <c r="H272" s="1772"/>
      <c r="I272" s="1430">
        <v>3982832.25</v>
      </c>
      <c r="J272" s="1772"/>
      <c r="K272" s="1440">
        <v>0</v>
      </c>
      <c r="L272" s="1432">
        <f t="shared" si="23"/>
        <v>0.65686689004050214</v>
      </c>
    </row>
    <row r="273" spans="1:12" ht="45" customHeight="1">
      <c r="A273" s="1799"/>
      <c r="B273" s="1475" t="s">
        <v>403</v>
      </c>
      <c r="C273" s="1476" t="s">
        <v>404</v>
      </c>
      <c r="D273" s="1427" t="s">
        <v>823</v>
      </c>
      <c r="E273" s="1453"/>
      <c r="F273" s="1772"/>
      <c r="G273" s="1429">
        <v>495720</v>
      </c>
      <c r="H273" s="1772"/>
      <c r="I273" s="1442">
        <v>0</v>
      </c>
      <c r="J273" s="1772"/>
      <c r="K273" s="1440">
        <v>0</v>
      </c>
      <c r="L273" s="1443">
        <v>0</v>
      </c>
    </row>
    <row r="274" spans="1:12" ht="45" customHeight="1" thickBot="1">
      <c r="A274" s="1757"/>
      <c r="B274" s="1506" t="s">
        <v>426</v>
      </c>
      <c r="C274" s="1373" t="s">
        <v>178</v>
      </c>
      <c r="D274" s="1397" t="s">
        <v>808</v>
      </c>
      <c r="E274" s="1398"/>
      <c r="F274" s="1755"/>
      <c r="G274" s="1399">
        <v>6524935</v>
      </c>
      <c r="H274" s="1755"/>
      <c r="I274" s="1411">
        <v>6248152.8300000001</v>
      </c>
      <c r="J274" s="1755"/>
      <c r="K274" s="1379">
        <v>0</v>
      </c>
      <c r="L274" s="1413">
        <f t="shared" si="23"/>
        <v>0.95758085406214777</v>
      </c>
    </row>
    <row r="275" spans="1:12" ht="45" customHeight="1" thickBot="1">
      <c r="A275" s="1381" t="s">
        <v>881</v>
      </c>
      <c r="B275" s="1382" t="s">
        <v>426</v>
      </c>
      <c r="C275" s="1383" t="s">
        <v>178</v>
      </c>
      <c r="D275" s="1485" t="s">
        <v>808</v>
      </c>
      <c r="E275" s="1402"/>
      <c r="F275" s="1403">
        <f>E275</f>
        <v>0</v>
      </c>
      <c r="G275" s="1403">
        <v>8368006</v>
      </c>
      <c r="H275" s="1403">
        <f>G275</f>
        <v>8368006</v>
      </c>
      <c r="I275" s="1436">
        <v>8368006</v>
      </c>
      <c r="J275" s="1403">
        <f>I275</f>
        <v>8368006</v>
      </c>
      <c r="K275" s="1389">
        <v>0</v>
      </c>
      <c r="L275" s="1438">
        <f t="shared" si="23"/>
        <v>1</v>
      </c>
    </row>
    <row r="276" spans="1:12" ht="45" customHeight="1">
      <c r="A276" s="1756" t="s">
        <v>882</v>
      </c>
      <c r="B276" s="1471" t="s">
        <v>387</v>
      </c>
      <c r="C276" s="1504" t="s">
        <v>579</v>
      </c>
      <c r="D276" s="1366" t="s">
        <v>805</v>
      </c>
      <c r="E276" s="1393"/>
      <c r="F276" s="1754">
        <f>SUM(E276:E277)</f>
        <v>0</v>
      </c>
      <c r="G276" s="1394">
        <v>6087400</v>
      </c>
      <c r="H276" s="1754">
        <f>SUM(G276:G277)</f>
        <v>12753506</v>
      </c>
      <c r="I276" s="1419">
        <v>1731322.91</v>
      </c>
      <c r="J276" s="1754">
        <f>SUM(I276:I277)</f>
        <v>8133273.7999999998</v>
      </c>
      <c r="K276" s="1371">
        <v>0</v>
      </c>
      <c r="L276" s="1396">
        <f t="shared" si="23"/>
        <v>0.28441089956303184</v>
      </c>
    </row>
    <row r="277" spans="1:12" ht="45" customHeight="1" thickBot="1">
      <c r="A277" s="1757"/>
      <c r="B277" s="1506" t="s">
        <v>426</v>
      </c>
      <c r="C277" s="1373" t="s">
        <v>178</v>
      </c>
      <c r="D277" s="1397" t="s">
        <v>808</v>
      </c>
      <c r="E277" s="1398"/>
      <c r="F277" s="1755"/>
      <c r="G277" s="1399">
        <v>6666106</v>
      </c>
      <c r="H277" s="1755"/>
      <c r="I277" s="1411">
        <v>6401950.8899999997</v>
      </c>
      <c r="J277" s="1755"/>
      <c r="K277" s="1379">
        <v>0</v>
      </c>
      <c r="L277" s="1413">
        <f t="shared" si="23"/>
        <v>0.96037340090301593</v>
      </c>
    </row>
    <row r="278" spans="1:12" ht="45" customHeight="1" thickBot="1">
      <c r="A278" s="1520"/>
      <c r="B278" s="1521"/>
      <c r="C278" s="1522"/>
      <c r="D278" s="1523" t="s">
        <v>883</v>
      </c>
      <c r="E278" s="1524">
        <f t="shared" ref="E278:J278" si="24">SUM(E7:E277)</f>
        <v>88402533000</v>
      </c>
      <c r="F278" s="1524">
        <f t="shared" si="24"/>
        <v>88402533000</v>
      </c>
      <c r="G278" s="1524">
        <f t="shared" si="24"/>
        <v>88402533000</v>
      </c>
      <c r="H278" s="1524">
        <f t="shared" si="24"/>
        <v>88402533000</v>
      </c>
      <c r="I278" s="1524">
        <f t="shared" si="24"/>
        <v>56040577722.45002</v>
      </c>
      <c r="J278" s="1524">
        <f t="shared" si="24"/>
        <v>56040577722.450005</v>
      </c>
      <c r="K278" s="1525">
        <f>I278/E278</f>
        <v>0.633925022515475</v>
      </c>
      <c r="L278" s="1526">
        <f t="shared" si="23"/>
        <v>0.633925022515475</v>
      </c>
    </row>
    <row r="279" spans="1:12" ht="45" customHeight="1">
      <c r="A279" s="1338"/>
      <c r="B279" s="1338"/>
      <c r="C279" s="1329"/>
      <c r="D279" s="1527"/>
      <c r="E279" s="1528"/>
      <c r="F279" s="1528"/>
      <c r="G279" s="1529"/>
      <c r="H279" s="1529"/>
      <c r="I279" s="1528">
        <f>I278-J278</f>
        <v>0</v>
      </c>
      <c r="J279" s="1528"/>
      <c r="K279" s="1530"/>
      <c r="L279" s="1529"/>
    </row>
    <row r="280" spans="1:12" ht="33" customHeight="1">
      <c r="A280" s="1338"/>
      <c r="B280" s="1531"/>
      <c r="C280" s="1532"/>
      <c r="D280" s="1533"/>
      <c r="E280" s="1534"/>
      <c r="F280" s="1534"/>
      <c r="G280" s="1534"/>
      <c r="H280" s="1534"/>
      <c r="I280" s="1535"/>
      <c r="J280" s="1535"/>
      <c r="K280" s="1534"/>
      <c r="L280" s="1534"/>
    </row>
    <row r="281" spans="1:12" ht="27" customHeight="1">
      <c r="A281" s="1338"/>
      <c r="B281" s="1531"/>
      <c r="C281" s="1532"/>
      <c r="D281" s="1534"/>
      <c r="E281" s="1534"/>
      <c r="F281" s="1534"/>
      <c r="G281" s="1534"/>
      <c r="H281" s="1534"/>
      <c r="I281" s="1534"/>
      <c r="J281" s="1534"/>
      <c r="K281" s="1534"/>
      <c r="L281" s="1534"/>
    </row>
    <row r="282" spans="1:12" ht="27.6" customHeight="1">
      <c r="A282" s="1536"/>
      <c r="B282" s="1531"/>
      <c r="C282" s="1532"/>
      <c r="D282" s="1533"/>
      <c r="E282" s="1537"/>
      <c r="F282" s="1538"/>
    </row>
    <row r="283" spans="1:12" ht="28.9" customHeight="1">
      <c r="A283" s="1536"/>
      <c r="B283" s="1531"/>
      <c r="C283" s="1532"/>
      <c r="D283" s="1336"/>
      <c r="E283" s="1537"/>
      <c r="H283" s="1539"/>
      <c r="J283" s="1542"/>
    </row>
    <row r="284" spans="1:12" ht="37.5" customHeight="1">
      <c r="A284" s="1536"/>
      <c r="B284" s="1336"/>
      <c r="C284" s="1336"/>
      <c r="D284" s="1336"/>
      <c r="E284" s="1537"/>
    </row>
    <row r="285" spans="1:12" ht="37.5" customHeight="1">
      <c r="A285" s="1536"/>
      <c r="B285" s="1336"/>
      <c r="C285" s="1336"/>
      <c r="D285" s="1336"/>
      <c r="E285" s="1537"/>
    </row>
    <row r="286" spans="1:12" ht="37.5" customHeight="1">
      <c r="A286" s="1536"/>
      <c r="B286" s="1336"/>
      <c r="C286" s="1336"/>
      <c r="D286" s="1336"/>
      <c r="E286" s="1537"/>
    </row>
    <row r="287" spans="1:12" ht="37.5" customHeight="1">
      <c r="A287" s="1536"/>
      <c r="B287" s="1336"/>
      <c r="C287" s="1336"/>
      <c r="D287" s="1336"/>
      <c r="E287" s="1537"/>
    </row>
    <row r="288" spans="1:12" ht="37.5" customHeight="1">
      <c r="A288" s="1536"/>
      <c r="B288" s="1336"/>
      <c r="C288" s="1336"/>
      <c r="D288" s="1336"/>
      <c r="E288" s="1537"/>
    </row>
    <row r="289" spans="1:11" ht="37.5" customHeight="1">
      <c r="A289" s="1536"/>
      <c r="B289" s="1336"/>
      <c r="C289" s="1336"/>
      <c r="D289" s="1336"/>
      <c r="E289" s="1537"/>
    </row>
    <row r="290" spans="1:11" ht="37.5" customHeight="1">
      <c r="A290" s="1536"/>
      <c r="B290" s="1336"/>
      <c r="C290" s="1336"/>
      <c r="D290" s="1336"/>
      <c r="E290" s="1537"/>
    </row>
    <row r="291" spans="1:11" ht="37.5" customHeight="1">
      <c r="A291" s="1536"/>
      <c r="B291" s="1336"/>
      <c r="C291" s="1336"/>
      <c r="D291" s="1336"/>
      <c r="E291" s="1537"/>
      <c r="K291" s="1543"/>
    </row>
    <row r="292" spans="1:11" ht="37.5" customHeight="1">
      <c r="A292" s="1536"/>
      <c r="B292" s="1336"/>
      <c r="C292" s="1336"/>
      <c r="D292" s="1336"/>
      <c r="E292" s="1537"/>
    </row>
    <row r="293" spans="1:11" ht="37.5" customHeight="1">
      <c r="A293" s="1536"/>
      <c r="B293" s="1336"/>
      <c r="C293" s="1336"/>
      <c r="D293" s="1336"/>
      <c r="E293" s="1537"/>
    </row>
    <row r="294" spans="1:11" ht="37.5" customHeight="1">
      <c r="A294" s="1536"/>
      <c r="B294" s="1336"/>
      <c r="C294" s="1336"/>
      <c r="D294" s="1336"/>
      <c r="E294" s="1537"/>
      <c r="J294" s="1544"/>
    </row>
    <row r="295" spans="1:11" ht="37.5" customHeight="1">
      <c r="A295" s="1536"/>
      <c r="B295" s="1336"/>
      <c r="C295" s="1336"/>
      <c r="D295" s="1336"/>
      <c r="E295" s="1537"/>
    </row>
  </sheetData>
  <mergeCells count="288">
    <mergeCell ref="A276:A277"/>
    <mergeCell ref="F276:F277"/>
    <mergeCell ref="H276:H277"/>
    <mergeCell ref="J276:J277"/>
    <mergeCell ref="A269:A270"/>
    <mergeCell ref="F269:F270"/>
    <mergeCell ref="H269:H270"/>
    <mergeCell ref="J269:J270"/>
    <mergeCell ref="A271:A274"/>
    <mergeCell ref="F271:F274"/>
    <mergeCell ref="H271:H274"/>
    <mergeCell ref="J271:J274"/>
    <mergeCell ref="A263:A264"/>
    <mergeCell ref="F263:F264"/>
    <mergeCell ref="H263:H264"/>
    <mergeCell ref="J263:J264"/>
    <mergeCell ref="A265:A268"/>
    <mergeCell ref="F265:F268"/>
    <mergeCell ref="H265:H268"/>
    <mergeCell ref="J265:J268"/>
    <mergeCell ref="A258:A262"/>
    <mergeCell ref="F258:F262"/>
    <mergeCell ref="H258:H262"/>
    <mergeCell ref="J258:J262"/>
    <mergeCell ref="B259:B260"/>
    <mergeCell ref="C259:C260"/>
    <mergeCell ref="A254:A257"/>
    <mergeCell ref="F254:F257"/>
    <mergeCell ref="H254:H257"/>
    <mergeCell ref="J254:J257"/>
    <mergeCell ref="B255:B256"/>
    <mergeCell ref="C255:C256"/>
    <mergeCell ref="A248:A251"/>
    <mergeCell ref="F248:F251"/>
    <mergeCell ref="H248:H251"/>
    <mergeCell ref="J248:J251"/>
    <mergeCell ref="A252:A253"/>
    <mergeCell ref="F252:F253"/>
    <mergeCell ref="H252:H253"/>
    <mergeCell ref="J252:J253"/>
    <mergeCell ref="A242:A247"/>
    <mergeCell ref="F242:F247"/>
    <mergeCell ref="H242:H247"/>
    <mergeCell ref="J242:J247"/>
    <mergeCell ref="B244:B245"/>
    <mergeCell ref="C244:C245"/>
    <mergeCell ref="A237:A238"/>
    <mergeCell ref="F237:F238"/>
    <mergeCell ref="H237:H238"/>
    <mergeCell ref="J237:J238"/>
    <mergeCell ref="A239:A241"/>
    <mergeCell ref="B239:B240"/>
    <mergeCell ref="C239:C240"/>
    <mergeCell ref="F239:F241"/>
    <mergeCell ref="H239:H241"/>
    <mergeCell ref="J239:J241"/>
    <mergeCell ref="A233:A236"/>
    <mergeCell ref="B233:B234"/>
    <mergeCell ref="C233:C234"/>
    <mergeCell ref="F233:F236"/>
    <mergeCell ref="H233:H236"/>
    <mergeCell ref="J233:J236"/>
    <mergeCell ref="A229:A230"/>
    <mergeCell ref="F229:F230"/>
    <mergeCell ref="H229:H230"/>
    <mergeCell ref="J229:J230"/>
    <mergeCell ref="A231:A232"/>
    <mergeCell ref="H231:H232"/>
    <mergeCell ref="J231:J232"/>
    <mergeCell ref="A226:A228"/>
    <mergeCell ref="B226:B228"/>
    <mergeCell ref="C226:C228"/>
    <mergeCell ref="F226:F228"/>
    <mergeCell ref="H226:H228"/>
    <mergeCell ref="J226:J228"/>
    <mergeCell ref="A224:A225"/>
    <mergeCell ref="B224:B225"/>
    <mergeCell ref="C224:C225"/>
    <mergeCell ref="F224:F225"/>
    <mergeCell ref="H224:H225"/>
    <mergeCell ref="J224:J225"/>
    <mergeCell ref="A220:A221"/>
    <mergeCell ref="B220:B221"/>
    <mergeCell ref="C220:C221"/>
    <mergeCell ref="F220:F221"/>
    <mergeCell ref="H220:H221"/>
    <mergeCell ref="J220:J221"/>
    <mergeCell ref="A217:A218"/>
    <mergeCell ref="B217:B218"/>
    <mergeCell ref="C217:C218"/>
    <mergeCell ref="F217:F218"/>
    <mergeCell ref="H217:H218"/>
    <mergeCell ref="J217:J218"/>
    <mergeCell ref="A212:A213"/>
    <mergeCell ref="B212:B213"/>
    <mergeCell ref="C212:C213"/>
    <mergeCell ref="H212:H213"/>
    <mergeCell ref="J212:J213"/>
    <mergeCell ref="A214:A215"/>
    <mergeCell ref="F214:F215"/>
    <mergeCell ref="H214:H215"/>
    <mergeCell ref="J214:J215"/>
    <mergeCell ref="A207:A211"/>
    <mergeCell ref="B207:B208"/>
    <mergeCell ref="C207:C208"/>
    <mergeCell ref="F207:F211"/>
    <mergeCell ref="H207:H211"/>
    <mergeCell ref="J207:J211"/>
    <mergeCell ref="B209:B211"/>
    <mergeCell ref="C209:C211"/>
    <mergeCell ref="A204:A206"/>
    <mergeCell ref="B204:B206"/>
    <mergeCell ref="C204:C206"/>
    <mergeCell ref="F204:F206"/>
    <mergeCell ref="H204:H206"/>
    <mergeCell ref="J204:J206"/>
    <mergeCell ref="C179:C181"/>
    <mergeCell ref="A167:A177"/>
    <mergeCell ref="F167:F177"/>
    <mergeCell ref="A198:A203"/>
    <mergeCell ref="F198:F203"/>
    <mergeCell ref="H198:H203"/>
    <mergeCell ref="J198:J203"/>
    <mergeCell ref="B199:B200"/>
    <mergeCell ref="C199:C200"/>
    <mergeCell ref="B201:B203"/>
    <mergeCell ref="C201:C203"/>
    <mergeCell ref="A193:A195"/>
    <mergeCell ref="F193:F195"/>
    <mergeCell ref="H193:H195"/>
    <mergeCell ref="J193:J195"/>
    <mergeCell ref="A196:A197"/>
    <mergeCell ref="B196:B197"/>
    <mergeCell ref="C196:C197"/>
    <mergeCell ref="F196:F197"/>
    <mergeCell ref="H196:H197"/>
    <mergeCell ref="J196:J197"/>
    <mergeCell ref="A183:A192"/>
    <mergeCell ref="B183:B186"/>
    <mergeCell ref="C183:C186"/>
    <mergeCell ref="F183:F192"/>
    <mergeCell ref="H183:H192"/>
    <mergeCell ref="J148:J149"/>
    <mergeCell ref="A150:A166"/>
    <mergeCell ref="F150:F166"/>
    <mergeCell ref="H150:H166"/>
    <mergeCell ref="J150:J166"/>
    <mergeCell ref="B151:B153"/>
    <mergeCell ref="C151:C153"/>
    <mergeCell ref="J183:J192"/>
    <mergeCell ref="B187:B192"/>
    <mergeCell ref="C187:C192"/>
    <mergeCell ref="H167:H177"/>
    <mergeCell ref="J167:J177"/>
    <mergeCell ref="B168:B176"/>
    <mergeCell ref="C168:C176"/>
    <mergeCell ref="A178:A182"/>
    <mergeCell ref="F178:F182"/>
    <mergeCell ref="H178:H182"/>
    <mergeCell ref="J178:J182"/>
    <mergeCell ref="B179:B181"/>
    <mergeCell ref="A143:A147"/>
    <mergeCell ref="B143:B146"/>
    <mergeCell ref="C143:C146"/>
    <mergeCell ref="F143:F147"/>
    <mergeCell ref="H143:H147"/>
    <mergeCell ref="J143:J147"/>
    <mergeCell ref="B154:B159"/>
    <mergeCell ref="C154:C159"/>
    <mergeCell ref="B160:B166"/>
    <mergeCell ref="C160:C166"/>
    <mergeCell ref="A148:A149"/>
    <mergeCell ref="F148:F149"/>
    <mergeCell ref="H148:H149"/>
    <mergeCell ref="A137:A142"/>
    <mergeCell ref="B137:B138"/>
    <mergeCell ref="C137:C138"/>
    <mergeCell ref="F137:F142"/>
    <mergeCell ref="H137:H142"/>
    <mergeCell ref="J137:J142"/>
    <mergeCell ref="B139:B142"/>
    <mergeCell ref="C139:C142"/>
    <mergeCell ref="A104:A136"/>
    <mergeCell ref="B104:B108"/>
    <mergeCell ref="C104:C108"/>
    <mergeCell ref="F104:F136"/>
    <mergeCell ref="H104:H136"/>
    <mergeCell ref="J104:J136"/>
    <mergeCell ref="B111:B114"/>
    <mergeCell ref="C111:C114"/>
    <mergeCell ref="B115:B132"/>
    <mergeCell ref="C115:C132"/>
    <mergeCell ref="C53:C54"/>
    <mergeCell ref="F53:F54"/>
    <mergeCell ref="A87:A102"/>
    <mergeCell ref="F87:F102"/>
    <mergeCell ref="H87:H102"/>
    <mergeCell ref="J87:J102"/>
    <mergeCell ref="B88:B102"/>
    <mergeCell ref="C88:C102"/>
    <mergeCell ref="A65:A86"/>
    <mergeCell ref="B65:B67"/>
    <mergeCell ref="C65:C67"/>
    <mergeCell ref="F65:F86"/>
    <mergeCell ref="H65:H86"/>
    <mergeCell ref="J65:J86"/>
    <mergeCell ref="B68:B86"/>
    <mergeCell ref="C68:C86"/>
    <mergeCell ref="A62:A64"/>
    <mergeCell ref="F62:F64"/>
    <mergeCell ref="H40:H52"/>
    <mergeCell ref="J40:J52"/>
    <mergeCell ref="B43:B44"/>
    <mergeCell ref="C43:C44"/>
    <mergeCell ref="B45:B48"/>
    <mergeCell ref="C45:C48"/>
    <mergeCell ref="H62:H64"/>
    <mergeCell ref="J62:J64"/>
    <mergeCell ref="B63:B64"/>
    <mergeCell ref="C63:C64"/>
    <mergeCell ref="H53:H54"/>
    <mergeCell ref="J53:J54"/>
    <mergeCell ref="A55:A60"/>
    <mergeCell ref="B55:B57"/>
    <mergeCell ref="C55:C57"/>
    <mergeCell ref="F55:F60"/>
    <mergeCell ref="H55:H60"/>
    <mergeCell ref="J55:J60"/>
    <mergeCell ref="B58:B60"/>
    <mergeCell ref="C58:C60"/>
    <mergeCell ref="A53:A54"/>
    <mergeCell ref="B53:B54"/>
    <mergeCell ref="A34:A39"/>
    <mergeCell ref="B34:B37"/>
    <mergeCell ref="C34:C37"/>
    <mergeCell ref="F34:F39"/>
    <mergeCell ref="H34:H39"/>
    <mergeCell ref="J34:J39"/>
    <mergeCell ref="B38:B39"/>
    <mergeCell ref="C38:C39"/>
    <mergeCell ref="B49:B52"/>
    <mergeCell ref="C49:C52"/>
    <mergeCell ref="A40:A52"/>
    <mergeCell ref="B40:B42"/>
    <mergeCell ref="C40:C42"/>
    <mergeCell ref="F40:F52"/>
    <mergeCell ref="A28:A33"/>
    <mergeCell ref="B28:B29"/>
    <mergeCell ref="C28:C29"/>
    <mergeCell ref="F28:F33"/>
    <mergeCell ref="H28:H33"/>
    <mergeCell ref="J28:J33"/>
    <mergeCell ref="B31:B33"/>
    <mergeCell ref="C31:C33"/>
    <mergeCell ref="A23:A24"/>
    <mergeCell ref="F23:F24"/>
    <mergeCell ref="H23:H24"/>
    <mergeCell ref="J23:J24"/>
    <mergeCell ref="A25:A27"/>
    <mergeCell ref="B25:B27"/>
    <mergeCell ref="C25:C27"/>
    <mergeCell ref="F25:F27"/>
    <mergeCell ref="H25:H27"/>
    <mergeCell ref="J25:J27"/>
    <mergeCell ref="A20:A21"/>
    <mergeCell ref="B20:B21"/>
    <mergeCell ref="C20:C21"/>
    <mergeCell ref="F20:F21"/>
    <mergeCell ref="H20:H21"/>
    <mergeCell ref="J20:J21"/>
    <mergeCell ref="A9:A10"/>
    <mergeCell ref="B9:B10"/>
    <mergeCell ref="H9:H10"/>
    <mergeCell ref="J9:J10"/>
    <mergeCell ref="A14:A15"/>
    <mergeCell ref="B14:B15"/>
    <mergeCell ref="C14:C15"/>
    <mergeCell ref="H14:H15"/>
    <mergeCell ref="J14:J15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55118110236220474" footer="0.31496062992125984"/>
  <pageSetup paperSize="9" scale="34" firstPageNumber="69" orientation="landscape" useFirstPageNumber="1" r:id="rId1"/>
  <headerFooter alignWithMargins="0">
    <oddHeader>&amp;C&amp;18- &amp;P -</oddHeader>
  </headerFooter>
  <rowBreaks count="12" manualBreakCount="12">
    <brk id="22" max="11" man="1"/>
    <brk id="39" max="11" man="1"/>
    <brk id="52" max="11" man="1"/>
    <brk id="74" max="11" man="1"/>
    <brk id="96" max="11" man="1"/>
    <brk id="117" max="11" man="1"/>
    <brk id="136" max="11" man="1"/>
    <brk id="159" max="11" man="1"/>
    <brk id="182" max="11" man="1"/>
    <brk id="206" max="11" man="1"/>
    <brk id="232" max="11" man="1"/>
    <brk id="257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2"/>
  <sheetViews>
    <sheetView showGridLines="0" zoomScale="90" zoomScaleNormal="90" zoomScaleSheetLayoutView="91" workbookViewId="0">
      <selection activeCell="P17" sqref="P17"/>
    </sheetView>
  </sheetViews>
  <sheetFormatPr defaultRowHeight="14.25"/>
  <cols>
    <col min="1" max="2" width="14" style="1607" customWidth="1"/>
    <col min="3" max="3" width="76" style="1607" customWidth="1"/>
    <col min="4" max="4" width="14.85546875" style="1607" customWidth="1"/>
    <col min="5" max="5" width="14.85546875" style="1607" bestFit="1" customWidth="1"/>
    <col min="6" max="6" width="16.140625" style="1607" customWidth="1"/>
    <col min="7" max="13" width="14.42578125" style="1608" customWidth="1"/>
    <col min="14" max="14" width="15.85546875" style="1608" customWidth="1"/>
    <col min="15" max="256" width="9.140625" style="1607"/>
    <col min="257" max="258" width="14" style="1607" customWidth="1"/>
    <col min="259" max="259" width="76" style="1607" customWidth="1"/>
    <col min="260" max="260" width="14.85546875" style="1607" customWidth="1"/>
    <col min="261" max="261" width="14.85546875" style="1607" bestFit="1" customWidth="1"/>
    <col min="262" max="262" width="16.140625" style="1607" customWidth="1"/>
    <col min="263" max="269" width="14.42578125" style="1607" customWidth="1"/>
    <col min="270" max="270" width="15.85546875" style="1607" customWidth="1"/>
    <col min="271" max="512" width="9.140625" style="1607"/>
    <col min="513" max="514" width="14" style="1607" customWidth="1"/>
    <col min="515" max="515" width="76" style="1607" customWidth="1"/>
    <col min="516" max="516" width="14.85546875" style="1607" customWidth="1"/>
    <col min="517" max="517" width="14.85546875" style="1607" bestFit="1" customWidth="1"/>
    <col min="518" max="518" width="16.140625" style="1607" customWidth="1"/>
    <col min="519" max="525" width="14.42578125" style="1607" customWidth="1"/>
    <col min="526" max="526" width="15.85546875" style="1607" customWidth="1"/>
    <col min="527" max="768" width="9.140625" style="1607"/>
    <col min="769" max="770" width="14" style="1607" customWidth="1"/>
    <col min="771" max="771" width="76" style="1607" customWidth="1"/>
    <col min="772" max="772" width="14.85546875" style="1607" customWidth="1"/>
    <col min="773" max="773" width="14.85546875" style="1607" bestFit="1" customWidth="1"/>
    <col min="774" max="774" width="16.140625" style="1607" customWidth="1"/>
    <col min="775" max="781" width="14.42578125" style="1607" customWidth="1"/>
    <col min="782" max="782" width="15.85546875" style="1607" customWidth="1"/>
    <col min="783" max="1024" width="9.140625" style="1607"/>
    <col min="1025" max="1026" width="14" style="1607" customWidth="1"/>
    <col min="1027" max="1027" width="76" style="1607" customWidth="1"/>
    <col min="1028" max="1028" width="14.85546875" style="1607" customWidth="1"/>
    <col min="1029" max="1029" width="14.85546875" style="1607" bestFit="1" customWidth="1"/>
    <col min="1030" max="1030" width="16.140625" style="1607" customWidth="1"/>
    <col min="1031" max="1037" width="14.42578125" style="1607" customWidth="1"/>
    <col min="1038" max="1038" width="15.85546875" style="1607" customWidth="1"/>
    <col min="1039" max="1280" width="9.140625" style="1607"/>
    <col min="1281" max="1282" width="14" style="1607" customWidth="1"/>
    <col min="1283" max="1283" width="76" style="1607" customWidth="1"/>
    <col min="1284" max="1284" width="14.85546875" style="1607" customWidth="1"/>
    <col min="1285" max="1285" width="14.85546875" style="1607" bestFit="1" customWidth="1"/>
    <col min="1286" max="1286" width="16.140625" style="1607" customWidth="1"/>
    <col min="1287" max="1293" width="14.42578125" style="1607" customWidth="1"/>
    <col min="1294" max="1294" width="15.85546875" style="1607" customWidth="1"/>
    <col min="1295" max="1536" width="9.140625" style="1607"/>
    <col min="1537" max="1538" width="14" style="1607" customWidth="1"/>
    <col min="1539" max="1539" width="76" style="1607" customWidth="1"/>
    <col min="1540" max="1540" width="14.85546875" style="1607" customWidth="1"/>
    <col min="1541" max="1541" width="14.85546875" style="1607" bestFit="1" customWidth="1"/>
    <col min="1542" max="1542" width="16.140625" style="1607" customWidth="1"/>
    <col min="1543" max="1549" width="14.42578125" style="1607" customWidth="1"/>
    <col min="1550" max="1550" width="15.85546875" style="1607" customWidth="1"/>
    <col min="1551" max="1792" width="9.140625" style="1607"/>
    <col min="1793" max="1794" width="14" style="1607" customWidth="1"/>
    <col min="1795" max="1795" width="76" style="1607" customWidth="1"/>
    <col min="1796" max="1796" width="14.85546875" style="1607" customWidth="1"/>
    <col min="1797" max="1797" width="14.85546875" style="1607" bestFit="1" customWidth="1"/>
    <col min="1798" max="1798" width="16.140625" style="1607" customWidth="1"/>
    <col min="1799" max="1805" width="14.42578125" style="1607" customWidth="1"/>
    <col min="1806" max="1806" width="15.85546875" style="1607" customWidth="1"/>
    <col min="1807" max="2048" width="9.140625" style="1607"/>
    <col min="2049" max="2050" width="14" style="1607" customWidth="1"/>
    <col min="2051" max="2051" width="76" style="1607" customWidth="1"/>
    <col min="2052" max="2052" width="14.85546875" style="1607" customWidth="1"/>
    <col min="2053" max="2053" width="14.85546875" style="1607" bestFit="1" customWidth="1"/>
    <col min="2054" max="2054" width="16.140625" style="1607" customWidth="1"/>
    <col min="2055" max="2061" width="14.42578125" style="1607" customWidth="1"/>
    <col min="2062" max="2062" width="15.85546875" style="1607" customWidth="1"/>
    <col min="2063" max="2304" width="9.140625" style="1607"/>
    <col min="2305" max="2306" width="14" style="1607" customWidth="1"/>
    <col min="2307" max="2307" width="76" style="1607" customWidth="1"/>
    <col min="2308" max="2308" width="14.85546875" style="1607" customWidth="1"/>
    <col min="2309" max="2309" width="14.85546875" style="1607" bestFit="1" customWidth="1"/>
    <col min="2310" max="2310" width="16.140625" style="1607" customWidth="1"/>
    <col min="2311" max="2317" width="14.42578125" style="1607" customWidth="1"/>
    <col min="2318" max="2318" width="15.85546875" style="1607" customWidth="1"/>
    <col min="2319" max="2560" width="9.140625" style="1607"/>
    <col min="2561" max="2562" width="14" style="1607" customWidth="1"/>
    <col min="2563" max="2563" width="76" style="1607" customWidth="1"/>
    <col min="2564" max="2564" width="14.85546875" style="1607" customWidth="1"/>
    <col min="2565" max="2565" width="14.85546875" style="1607" bestFit="1" customWidth="1"/>
    <col min="2566" max="2566" width="16.140625" style="1607" customWidth="1"/>
    <col min="2567" max="2573" width="14.42578125" style="1607" customWidth="1"/>
    <col min="2574" max="2574" width="15.85546875" style="1607" customWidth="1"/>
    <col min="2575" max="2816" width="9.140625" style="1607"/>
    <col min="2817" max="2818" width="14" style="1607" customWidth="1"/>
    <col min="2819" max="2819" width="76" style="1607" customWidth="1"/>
    <col min="2820" max="2820" width="14.85546875" style="1607" customWidth="1"/>
    <col min="2821" max="2821" width="14.85546875" style="1607" bestFit="1" customWidth="1"/>
    <col min="2822" max="2822" width="16.140625" style="1607" customWidth="1"/>
    <col min="2823" max="2829" width="14.42578125" style="1607" customWidth="1"/>
    <col min="2830" max="2830" width="15.85546875" style="1607" customWidth="1"/>
    <col min="2831" max="3072" width="9.140625" style="1607"/>
    <col min="3073" max="3074" width="14" style="1607" customWidth="1"/>
    <col min="3075" max="3075" width="76" style="1607" customWidth="1"/>
    <col min="3076" max="3076" width="14.85546875" style="1607" customWidth="1"/>
    <col min="3077" max="3077" width="14.85546875" style="1607" bestFit="1" customWidth="1"/>
    <col min="3078" max="3078" width="16.140625" style="1607" customWidth="1"/>
    <col min="3079" max="3085" width="14.42578125" style="1607" customWidth="1"/>
    <col min="3086" max="3086" width="15.85546875" style="1607" customWidth="1"/>
    <col min="3087" max="3328" width="9.140625" style="1607"/>
    <col min="3329" max="3330" width="14" style="1607" customWidth="1"/>
    <col min="3331" max="3331" width="76" style="1607" customWidth="1"/>
    <col min="3332" max="3332" width="14.85546875" style="1607" customWidth="1"/>
    <col min="3333" max="3333" width="14.85546875" style="1607" bestFit="1" customWidth="1"/>
    <col min="3334" max="3334" width="16.140625" style="1607" customWidth="1"/>
    <col min="3335" max="3341" width="14.42578125" style="1607" customWidth="1"/>
    <col min="3342" max="3342" width="15.85546875" style="1607" customWidth="1"/>
    <col min="3343" max="3584" width="9.140625" style="1607"/>
    <col min="3585" max="3586" width="14" style="1607" customWidth="1"/>
    <col min="3587" max="3587" width="76" style="1607" customWidth="1"/>
    <col min="3588" max="3588" width="14.85546875" style="1607" customWidth="1"/>
    <col min="3589" max="3589" width="14.85546875" style="1607" bestFit="1" customWidth="1"/>
    <col min="3590" max="3590" width="16.140625" style="1607" customWidth="1"/>
    <col min="3591" max="3597" width="14.42578125" style="1607" customWidth="1"/>
    <col min="3598" max="3598" width="15.85546875" style="1607" customWidth="1"/>
    <col min="3599" max="3840" width="9.140625" style="1607"/>
    <col min="3841" max="3842" width="14" style="1607" customWidth="1"/>
    <col min="3843" max="3843" width="76" style="1607" customWidth="1"/>
    <col min="3844" max="3844" width="14.85546875" style="1607" customWidth="1"/>
    <col min="3845" max="3845" width="14.85546875" style="1607" bestFit="1" customWidth="1"/>
    <col min="3846" max="3846" width="16.140625" style="1607" customWidth="1"/>
    <col min="3847" max="3853" width="14.42578125" style="1607" customWidth="1"/>
    <col min="3854" max="3854" width="15.85546875" style="1607" customWidth="1"/>
    <col min="3855" max="4096" width="9.140625" style="1607"/>
    <col min="4097" max="4098" width="14" style="1607" customWidth="1"/>
    <col min="4099" max="4099" width="76" style="1607" customWidth="1"/>
    <col min="4100" max="4100" width="14.85546875" style="1607" customWidth="1"/>
    <col min="4101" max="4101" width="14.85546875" style="1607" bestFit="1" customWidth="1"/>
    <col min="4102" max="4102" width="16.140625" style="1607" customWidth="1"/>
    <col min="4103" max="4109" width="14.42578125" style="1607" customWidth="1"/>
    <col min="4110" max="4110" width="15.85546875" style="1607" customWidth="1"/>
    <col min="4111" max="4352" width="9.140625" style="1607"/>
    <col min="4353" max="4354" width="14" style="1607" customWidth="1"/>
    <col min="4355" max="4355" width="76" style="1607" customWidth="1"/>
    <col min="4356" max="4356" width="14.85546875" style="1607" customWidth="1"/>
    <col min="4357" max="4357" width="14.85546875" style="1607" bestFit="1" customWidth="1"/>
    <col min="4358" max="4358" width="16.140625" style="1607" customWidth="1"/>
    <col min="4359" max="4365" width="14.42578125" style="1607" customWidth="1"/>
    <col min="4366" max="4366" width="15.85546875" style="1607" customWidth="1"/>
    <col min="4367" max="4608" width="9.140625" style="1607"/>
    <col min="4609" max="4610" width="14" style="1607" customWidth="1"/>
    <col min="4611" max="4611" width="76" style="1607" customWidth="1"/>
    <col min="4612" max="4612" width="14.85546875" style="1607" customWidth="1"/>
    <col min="4613" max="4613" width="14.85546875" style="1607" bestFit="1" customWidth="1"/>
    <col min="4614" max="4614" width="16.140625" style="1607" customWidth="1"/>
    <col min="4615" max="4621" width="14.42578125" style="1607" customWidth="1"/>
    <col min="4622" max="4622" width="15.85546875" style="1607" customWidth="1"/>
    <col min="4623" max="4864" width="9.140625" style="1607"/>
    <col min="4865" max="4866" width="14" style="1607" customWidth="1"/>
    <col min="4867" max="4867" width="76" style="1607" customWidth="1"/>
    <col min="4868" max="4868" width="14.85546875" style="1607" customWidth="1"/>
    <col min="4869" max="4869" width="14.85546875" style="1607" bestFit="1" customWidth="1"/>
    <col min="4870" max="4870" width="16.140625" style="1607" customWidth="1"/>
    <col min="4871" max="4877" width="14.42578125" style="1607" customWidth="1"/>
    <col min="4878" max="4878" width="15.85546875" style="1607" customWidth="1"/>
    <col min="4879" max="5120" width="9.140625" style="1607"/>
    <col min="5121" max="5122" width="14" style="1607" customWidth="1"/>
    <col min="5123" max="5123" width="76" style="1607" customWidth="1"/>
    <col min="5124" max="5124" width="14.85546875" style="1607" customWidth="1"/>
    <col min="5125" max="5125" width="14.85546875" style="1607" bestFit="1" customWidth="1"/>
    <col min="5126" max="5126" width="16.140625" style="1607" customWidth="1"/>
    <col min="5127" max="5133" width="14.42578125" style="1607" customWidth="1"/>
    <col min="5134" max="5134" width="15.85546875" style="1607" customWidth="1"/>
    <col min="5135" max="5376" width="9.140625" style="1607"/>
    <col min="5377" max="5378" width="14" style="1607" customWidth="1"/>
    <col min="5379" max="5379" width="76" style="1607" customWidth="1"/>
    <col min="5380" max="5380" width="14.85546875" style="1607" customWidth="1"/>
    <col min="5381" max="5381" width="14.85546875" style="1607" bestFit="1" customWidth="1"/>
    <col min="5382" max="5382" width="16.140625" style="1607" customWidth="1"/>
    <col min="5383" max="5389" width="14.42578125" style="1607" customWidth="1"/>
    <col min="5390" max="5390" width="15.85546875" style="1607" customWidth="1"/>
    <col min="5391" max="5632" width="9.140625" style="1607"/>
    <col min="5633" max="5634" width="14" style="1607" customWidth="1"/>
    <col min="5635" max="5635" width="76" style="1607" customWidth="1"/>
    <col min="5636" max="5636" width="14.85546875" style="1607" customWidth="1"/>
    <col min="5637" max="5637" width="14.85546875" style="1607" bestFit="1" customWidth="1"/>
    <col min="5638" max="5638" width="16.140625" style="1607" customWidth="1"/>
    <col min="5639" max="5645" width="14.42578125" style="1607" customWidth="1"/>
    <col min="5646" max="5646" width="15.85546875" style="1607" customWidth="1"/>
    <col min="5647" max="5888" width="9.140625" style="1607"/>
    <col min="5889" max="5890" width="14" style="1607" customWidth="1"/>
    <col min="5891" max="5891" width="76" style="1607" customWidth="1"/>
    <col min="5892" max="5892" width="14.85546875" style="1607" customWidth="1"/>
    <col min="5893" max="5893" width="14.85546875" style="1607" bestFit="1" customWidth="1"/>
    <col min="5894" max="5894" width="16.140625" style="1607" customWidth="1"/>
    <col min="5895" max="5901" width="14.42578125" style="1607" customWidth="1"/>
    <col min="5902" max="5902" width="15.85546875" style="1607" customWidth="1"/>
    <col min="5903" max="6144" width="9.140625" style="1607"/>
    <col min="6145" max="6146" width="14" style="1607" customWidth="1"/>
    <col min="6147" max="6147" width="76" style="1607" customWidth="1"/>
    <col min="6148" max="6148" width="14.85546875" style="1607" customWidth="1"/>
    <col min="6149" max="6149" width="14.85546875" style="1607" bestFit="1" customWidth="1"/>
    <col min="6150" max="6150" width="16.140625" style="1607" customWidth="1"/>
    <col min="6151" max="6157" width="14.42578125" style="1607" customWidth="1"/>
    <col min="6158" max="6158" width="15.85546875" style="1607" customWidth="1"/>
    <col min="6159" max="6400" width="9.140625" style="1607"/>
    <col min="6401" max="6402" width="14" style="1607" customWidth="1"/>
    <col min="6403" max="6403" width="76" style="1607" customWidth="1"/>
    <col min="6404" max="6404" width="14.85546875" style="1607" customWidth="1"/>
    <col min="6405" max="6405" width="14.85546875" style="1607" bestFit="1" customWidth="1"/>
    <col min="6406" max="6406" width="16.140625" style="1607" customWidth="1"/>
    <col min="6407" max="6413" width="14.42578125" style="1607" customWidth="1"/>
    <col min="6414" max="6414" width="15.85546875" style="1607" customWidth="1"/>
    <col min="6415" max="6656" width="9.140625" style="1607"/>
    <col min="6657" max="6658" width="14" style="1607" customWidth="1"/>
    <col min="6659" max="6659" width="76" style="1607" customWidth="1"/>
    <col min="6660" max="6660" width="14.85546875" style="1607" customWidth="1"/>
    <col min="6661" max="6661" width="14.85546875" style="1607" bestFit="1" customWidth="1"/>
    <col min="6662" max="6662" width="16.140625" style="1607" customWidth="1"/>
    <col min="6663" max="6669" width="14.42578125" style="1607" customWidth="1"/>
    <col min="6670" max="6670" width="15.85546875" style="1607" customWidth="1"/>
    <col min="6671" max="6912" width="9.140625" style="1607"/>
    <col min="6913" max="6914" width="14" style="1607" customWidth="1"/>
    <col min="6915" max="6915" width="76" style="1607" customWidth="1"/>
    <col min="6916" max="6916" width="14.85546875" style="1607" customWidth="1"/>
    <col min="6917" max="6917" width="14.85546875" style="1607" bestFit="1" customWidth="1"/>
    <col min="6918" max="6918" width="16.140625" style="1607" customWidth="1"/>
    <col min="6919" max="6925" width="14.42578125" style="1607" customWidth="1"/>
    <col min="6926" max="6926" width="15.85546875" style="1607" customWidth="1"/>
    <col min="6927" max="7168" width="9.140625" style="1607"/>
    <col min="7169" max="7170" width="14" style="1607" customWidth="1"/>
    <col min="7171" max="7171" width="76" style="1607" customWidth="1"/>
    <col min="7172" max="7172" width="14.85546875" style="1607" customWidth="1"/>
    <col min="7173" max="7173" width="14.85546875" style="1607" bestFit="1" customWidth="1"/>
    <col min="7174" max="7174" width="16.140625" style="1607" customWidth="1"/>
    <col min="7175" max="7181" width="14.42578125" style="1607" customWidth="1"/>
    <col min="7182" max="7182" width="15.85546875" style="1607" customWidth="1"/>
    <col min="7183" max="7424" width="9.140625" style="1607"/>
    <col min="7425" max="7426" width="14" style="1607" customWidth="1"/>
    <col min="7427" max="7427" width="76" style="1607" customWidth="1"/>
    <col min="7428" max="7428" width="14.85546875" style="1607" customWidth="1"/>
    <col min="7429" max="7429" width="14.85546875" style="1607" bestFit="1" customWidth="1"/>
    <col min="7430" max="7430" width="16.140625" style="1607" customWidth="1"/>
    <col min="7431" max="7437" width="14.42578125" style="1607" customWidth="1"/>
    <col min="7438" max="7438" width="15.85546875" style="1607" customWidth="1"/>
    <col min="7439" max="7680" width="9.140625" style="1607"/>
    <col min="7681" max="7682" width="14" style="1607" customWidth="1"/>
    <col min="7683" max="7683" width="76" style="1607" customWidth="1"/>
    <col min="7684" max="7684" width="14.85546875" style="1607" customWidth="1"/>
    <col min="7685" max="7685" width="14.85546875" style="1607" bestFit="1" customWidth="1"/>
    <col min="7686" max="7686" width="16.140625" style="1607" customWidth="1"/>
    <col min="7687" max="7693" width="14.42578125" style="1607" customWidth="1"/>
    <col min="7694" max="7694" width="15.85546875" style="1607" customWidth="1"/>
    <col min="7695" max="7936" width="9.140625" style="1607"/>
    <col min="7937" max="7938" width="14" style="1607" customWidth="1"/>
    <col min="7939" max="7939" width="76" style="1607" customWidth="1"/>
    <col min="7940" max="7940" width="14.85546875" style="1607" customWidth="1"/>
    <col min="7941" max="7941" width="14.85546875" style="1607" bestFit="1" customWidth="1"/>
    <col min="7942" max="7942" width="16.140625" style="1607" customWidth="1"/>
    <col min="7943" max="7949" width="14.42578125" style="1607" customWidth="1"/>
    <col min="7950" max="7950" width="15.85546875" style="1607" customWidth="1"/>
    <col min="7951" max="8192" width="9.140625" style="1607"/>
    <col min="8193" max="8194" width="14" style="1607" customWidth="1"/>
    <col min="8195" max="8195" width="76" style="1607" customWidth="1"/>
    <col min="8196" max="8196" width="14.85546875" style="1607" customWidth="1"/>
    <col min="8197" max="8197" width="14.85546875" style="1607" bestFit="1" customWidth="1"/>
    <col min="8198" max="8198" width="16.140625" style="1607" customWidth="1"/>
    <col min="8199" max="8205" width="14.42578125" style="1607" customWidth="1"/>
    <col min="8206" max="8206" width="15.85546875" style="1607" customWidth="1"/>
    <col min="8207" max="8448" width="9.140625" style="1607"/>
    <col min="8449" max="8450" width="14" style="1607" customWidth="1"/>
    <col min="8451" max="8451" width="76" style="1607" customWidth="1"/>
    <col min="8452" max="8452" width="14.85546875" style="1607" customWidth="1"/>
    <col min="8453" max="8453" width="14.85546875" style="1607" bestFit="1" customWidth="1"/>
    <col min="8454" max="8454" width="16.140625" style="1607" customWidth="1"/>
    <col min="8455" max="8461" width="14.42578125" style="1607" customWidth="1"/>
    <col min="8462" max="8462" width="15.85546875" style="1607" customWidth="1"/>
    <col min="8463" max="8704" width="9.140625" style="1607"/>
    <col min="8705" max="8706" width="14" style="1607" customWidth="1"/>
    <col min="8707" max="8707" width="76" style="1607" customWidth="1"/>
    <col min="8708" max="8708" width="14.85546875" style="1607" customWidth="1"/>
    <col min="8709" max="8709" width="14.85546875" style="1607" bestFit="1" customWidth="1"/>
    <col min="8710" max="8710" width="16.140625" style="1607" customWidth="1"/>
    <col min="8711" max="8717" width="14.42578125" style="1607" customWidth="1"/>
    <col min="8718" max="8718" width="15.85546875" style="1607" customWidth="1"/>
    <col min="8719" max="8960" width="9.140625" style="1607"/>
    <col min="8961" max="8962" width="14" style="1607" customWidth="1"/>
    <col min="8963" max="8963" width="76" style="1607" customWidth="1"/>
    <col min="8964" max="8964" width="14.85546875" style="1607" customWidth="1"/>
    <col min="8965" max="8965" width="14.85546875" style="1607" bestFit="1" customWidth="1"/>
    <col min="8966" max="8966" width="16.140625" style="1607" customWidth="1"/>
    <col min="8967" max="8973" width="14.42578125" style="1607" customWidth="1"/>
    <col min="8974" max="8974" width="15.85546875" style="1607" customWidth="1"/>
    <col min="8975" max="9216" width="9.140625" style="1607"/>
    <col min="9217" max="9218" width="14" style="1607" customWidth="1"/>
    <col min="9219" max="9219" width="76" style="1607" customWidth="1"/>
    <col min="9220" max="9220" width="14.85546875" style="1607" customWidth="1"/>
    <col min="9221" max="9221" width="14.85546875" style="1607" bestFit="1" customWidth="1"/>
    <col min="9222" max="9222" width="16.140625" style="1607" customWidth="1"/>
    <col min="9223" max="9229" width="14.42578125" style="1607" customWidth="1"/>
    <col min="9230" max="9230" width="15.85546875" style="1607" customWidth="1"/>
    <col min="9231" max="9472" width="9.140625" style="1607"/>
    <col min="9473" max="9474" width="14" style="1607" customWidth="1"/>
    <col min="9475" max="9475" width="76" style="1607" customWidth="1"/>
    <col min="9476" max="9476" width="14.85546875" style="1607" customWidth="1"/>
    <col min="9477" max="9477" width="14.85546875" style="1607" bestFit="1" customWidth="1"/>
    <col min="9478" max="9478" width="16.140625" style="1607" customWidth="1"/>
    <col min="9479" max="9485" width="14.42578125" style="1607" customWidth="1"/>
    <col min="9486" max="9486" width="15.85546875" style="1607" customWidth="1"/>
    <col min="9487" max="9728" width="9.140625" style="1607"/>
    <col min="9729" max="9730" width="14" style="1607" customWidth="1"/>
    <col min="9731" max="9731" width="76" style="1607" customWidth="1"/>
    <col min="9732" max="9732" width="14.85546875" style="1607" customWidth="1"/>
    <col min="9733" max="9733" width="14.85546875" style="1607" bestFit="1" customWidth="1"/>
    <col min="9734" max="9734" width="16.140625" style="1607" customWidth="1"/>
    <col min="9735" max="9741" width="14.42578125" style="1607" customWidth="1"/>
    <col min="9742" max="9742" width="15.85546875" style="1607" customWidth="1"/>
    <col min="9743" max="9984" width="9.140625" style="1607"/>
    <col min="9985" max="9986" width="14" style="1607" customWidth="1"/>
    <col min="9987" max="9987" width="76" style="1607" customWidth="1"/>
    <col min="9988" max="9988" width="14.85546875" style="1607" customWidth="1"/>
    <col min="9989" max="9989" width="14.85546875" style="1607" bestFit="1" customWidth="1"/>
    <col min="9990" max="9990" width="16.140625" style="1607" customWidth="1"/>
    <col min="9991" max="9997" width="14.42578125" style="1607" customWidth="1"/>
    <col min="9998" max="9998" width="15.85546875" style="1607" customWidth="1"/>
    <col min="9999" max="10240" width="9.140625" style="1607"/>
    <col min="10241" max="10242" width="14" style="1607" customWidth="1"/>
    <col min="10243" max="10243" width="76" style="1607" customWidth="1"/>
    <col min="10244" max="10244" width="14.85546875" style="1607" customWidth="1"/>
    <col min="10245" max="10245" width="14.85546875" style="1607" bestFit="1" customWidth="1"/>
    <col min="10246" max="10246" width="16.140625" style="1607" customWidth="1"/>
    <col min="10247" max="10253" width="14.42578125" style="1607" customWidth="1"/>
    <col min="10254" max="10254" width="15.85546875" style="1607" customWidth="1"/>
    <col min="10255" max="10496" width="9.140625" style="1607"/>
    <col min="10497" max="10498" width="14" style="1607" customWidth="1"/>
    <col min="10499" max="10499" width="76" style="1607" customWidth="1"/>
    <col min="10500" max="10500" width="14.85546875" style="1607" customWidth="1"/>
    <col min="10501" max="10501" width="14.85546875" style="1607" bestFit="1" customWidth="1"/>
    <col min="10502" max="10502" width="16.140625" style="1607" customWidth="1"/>
    <col min="10503" max="10509" width="14.42578125" style="1607" customWidth="1"/>
    <col min="10510" max="10510" width="15.85546875" style="1607" customWidth="1"/>
    <col min="10511" max="10752" width="9.140625" style="1607"/>
    <col min="10753" max="10754" width="14" style="1607" customWidth="1"/>
    <col min="10755" max="10755" width="76" style="1607" customWidth="1"/>
    <col min="10756" max="10756" width="14.85546875" style="1607" customWidth="1"/>
    <col min="10757" max="10757" width="14.85546875" style="1607" bestFit="1" customWidth="1"/>
    <col min="10758" max="10758" width="16.140625" style="1607" customWidth="1"/>
    <col min="10759" max="10765" width="14.42578125" style="1607" customWidth="1"/>
    <col min="10766" max="10766" width="15.85546875" style="1607" customWidth="1"/>
    <col min="10767" max="11008" width="9.140625" style="1607"/>
    <col min="11009" max="11010" width="14" style="1607" customWidth="1"/>
    <col min="11011" max="11011" width="76" style="1607" customWidth="1"/>
    <col min="11012" max="11012" width="14.85546875" style="1607" customWidth="1"/>
    <col min="11013" max="11013" width="14.85546875" style="1607" bestFit="1" customWidth="1"/>
    <col min="11014" max="11014" width="16.140625" style="1607" customWidth="1"/>
    <col min="11015" max="11021" width="14.42578125" style="1607" customWidth="1"/>
    <col min="11022" max="11022" width="15.85546875" style="1607" customWidth="1"/>
    <col min="11023" max="11264" width="9.140625" style="1607"/>
    <col min="11265" max="11266" width="14" style="1607" customWidth="1"/>
    <col min="11267" max="11267" width="76" style="1607" customWidth="1"/>
    <col min="11268" max="11268" width="14.85546875" style="1607" customWidth="1"/>
    <col min="11269" max="11269" width="14.85546875" style="1607" bestFit="1" customWidth="1"/>
    <col min="11270" max="11270" width="16.140625" style="1607" customWidth="1"/>
    <col min="11271" max="11277" width="14.42578125" style="1607" customWidth="1"/>
    <col min="11278" max="11278" width="15.85546875" style="1607" customWidth="1"/>
    <col min="11279" max="11520" width="9.140625" style="1607"/>
    <col min="11521" max="11522" width="14" style="1607" customWidth="1"/>
    <col min="11523" max="11523" width="76" style="1607" customWidth="1"/>
    <col min="11524" max="11524" width="14.85546875" style="1607" customWidth="1"/>
    <col min="11525" max="11525" width="14.85546875" style="1607" bestFit="1" customWidth="1"/>
    <col min="11526" max="11526" width="16.140625" style="1607" customWidth="1"/>
    <col min="11527" max="11533" width="14.42578125" style="1607" customWidth="1"/>
    <col min="11534" max="11534" width="15.85546875" style="1607" customWidth="1"/>
    <col min="11535" max="11776" width="9.140625" style="1607"/>
    <col min="11777" max="11778" width="14" style="1607" customWidth="1"/>
    <col min="11779" max="11779" width="76" style="1607" customWidth="1"/>
    <col min="11780" max="11780" width="14.85546875" style="1607" customWidth="1"/>
    <col min="11781" max="11781" width="14.85546875" style="1607" bestFit="1" customWidth="1"/>
    <col min="11782" max="11782" width="16.140625" style="1607" customWidth="1"/>
    <col min="11783" max="11789" width="14.42578125" style="1607" customWidth="1"/>
    <col min="11790" max="11790" width="15.85546875" style="1607" customWidth="1"/>
    <col min="11791" max="12032" width="9.140625" style="1607"/>
    <col min="12033" max="12034" width="14" style="1607" customWidth="1"/>
    <col min="12035" max="12035" width="76" style="1607" customWidth="1"/>
    <col min="12036" max="12036" width="14.85546875" style="1607" customWidth="1"/>
    <col min="12037" max="12037" width="14.85546875" style="1607" bestFit="1" customWidth="1"/>
    <col min="12038" max="12038" width="16.140625" style="1607" customWidth="1"/>
    <col min="12039" max="12045" width="14.42578125" style="1607" customWidth="1"/>
    <col min="12046" max="12046" width="15.85546875" style="1607" customWidth="1"/>
    <col min="12047" max="12288" width="9.140625" style="1607"/>
    <col min="12289" max="12290" width="14" style="1607" customWidth="1"/>
    <col min="12291" max="12291" width="76" style="1607" customWidth="1"/>
    <col min="12292" max="12292" width="14.85546875" style="1607" customWidth="1"/>
    <col min="12293" max="12293" width="14.85546875" style="1607" bestFit="1" customWidth="1"/>
    <col min="12294" max="12294" width="16.140625" style="1607" customWidth="1"/>
    <col min="12295" max="12301" width="14.42578125" style="1607" customWidth="1"/>
    <col min="12302" max="12302" width="15.85546875" style="1607" customWidth="1"/>
    <col min="12303" max="12544" width="9.140625" style="1607"/>
    <col min="12545" max="12546" width="14" style="1607" customWidth="1"/>
    <col min="12547" max="12547" width="76" style="1607" customWidth="1"/>
    <col min="12548" max="12548" width="14.85546875" style="1607" customWidth="1"/>
    <col min="12549" max="12549" width="14.85546875" style="1607" bestFit="1" customWidth="1"/>
    <col min="12550" max="12550" width="16.140625" style="1607" customWidth="1"/>
    <col min="12551" max="12557" width="14.42578125" style="1607" customWidth="1"/>
    <col min="12558" max="12558" width="15.85546875" style="1607" customWidth="1"/>
    <col min="12559" max="12800" width="9.140625" style="1607"/>
    <col min="12801" max="12802" width="14" style="1607" customWidth="1"/>
    <col min="12803" max="12803" width="76" style="1607" customWidth="1"/>
    <col min="12804" max="12804" width="14.85546875" style="1607" customWidth="1"/>
    <col min="12805" max="12805" width="14.85546875" style="1607" bestFit="1" customWidth="1"/>
    <col min="12806" max="12806" width="16.140625" style="1607" customWidth="1"/>
    <col min="12807" max="12813" width="14.42578125" style="1607" customWidth="1"/>
    <col min="12814" max="12814" width="15.85546875" style="1607" customWidth="1"/>
    <col min="12815" max="13056" width="9.140625" style="1607"/>
    <col min="13057" max="13058" width="14" style="1607" customWidth="1"/>
    <col min="13059" max="13059" width="76" style="1607" customWidth="1"/>
    <col min="13060" max="13060" width="14.85546875" style="1607" customWidth="1"/>
    <col min="13061" max="13061" width="14.85546875" style="1607" bestFit="1" customWidth="1"/>
    <col min="13062" max="13062" width="16.140625" style="1607" customWidth="1"/>
    <col min="13063" max="13069" width="14.42578125" style="1607" customWidth="1"/>
    <col min="13070" max="13070" width="15.85546875" style="1607" customWidth="1"/>
    <col min="13071" max="13312" width="9.140625" style="1607"/>
    <col min="13313" max="13314" width="14" style="1607" customWidth="1"/>
    <col min="13315" max="13315" width="76" style="1607" customWidth="1"/>
    <col min="13316" max="13316" width="14.85546875" style="1607" customWidth="1"/>
    <col min="13317" max="13317" width="14.85546875" style="1607" bestFit="1" customWidth="1"/>
    <col min="13318" max="13318" width="16.140625" style="1607" customWidth="1"/>
    <col min="13319" max="13325" width="14.42578125" style="1607" customWidth="1"/>
    <col min="13326" max="13326" width="15.85546875" style="1607" customWidth="1"/>
    <col min="13327" max="13568" width="9.140625" style="1607"/>
    <col min="13569" max="13570" width="14" style="1607" customWidth="1"/>
    <col min="13571" max="13571" width="76" style="1607" customWidth="1"/>
    <col min="13572" max="13572" width="14.85546875" style="1607" customWidth="1"/>
    <col min="13573" max="13573" width="14.85546875" style="1607" bestFit="1" customWidth="1"/>
    <col min="13574" max="13574" width="16.140625" style="1607" customWidth="1"/>
    <col min="13575" max="13581" width="14.42578125" style="1607" customWidth="1"/>
    <col min="13582" max="13582" width="15.85546875" style="1607" customWidth="1"/>
    <col min="13583" max="13824" width="9.140625" style="1607"/>
    <col min="13825" max="13826" width="14" style="1607" customWidth="1"/>
    <col min="13827" max="13827" width="76" style="1607" customWidth="1"/>
    <col min="13828" max="13828" width="14.85546875" style="1607" customWidth="1"/>
    <col min="13829" max="13829" width="14.85546875" style="1607" bestFit="1" customWidth="1"/>
    <col min="13830" max="13830" width="16.140625" style="1607" customWidth="1"/>
    <col min="13831" max="13837" width="14.42578125" style="1607" customWidth="1"/>
    <col min="13838" max="13838" width="15.85546875" style="1607" customWidth="1"/>
    <col min="13839" max="14080" width="9.140625" style="1607"/>
    <col min="14081" max="14082" width="14" style="1607" customWidth="1"/>
    <col min="14083" max="14083" width="76" style="1607" customWidth="1"/>
    <col min="14084" max="14084" width="14.85546875" style="1607" customWidth="1"/>
    <col min="14085" max="14085" width="14.85546875" style="1607" bestFit="1" customWidth="1"/>
    <col min="14086" max="14086" width="16.140625" style="1607" customWidth="1"/>
    <col min="14087" max="14093" width="14.42578125" style="1607" customWidth="1"/>
    <col min="14094" max="14094" width="15.85546875" style="1607" customWidth="1"/>
    <col min="14095" max="14336" width="9.140625" style="1607"/>
    <col min="14337" max="14338" width="14" style="1607" customWidth="1"/>
    <col min="14339" max="14339" width="76" style="1607" customWidth="1"/>
    <col min="14340" max="14340" width="14.85546875" style="1607" customWidth="1"/>
    <col min="14341" max="14341" width="14.85546875" style="1607" bestFit="1" customWidth="1"/>
    <col min="14342" max="14342" width="16.140625" style="1607" customWidth="1"/>
    <col min="14343" max="14349" width="14.42578125" style="1607" customWidth="1"/>
    <col min="14350" max="14350" width="15.85546875" style="1607" customWidth="1"/>
    <col min="14351" max="14592" width="9.140625" style="1607"/>
    <col min="14593" max="14594" width="14" style="1607" customWidth="1"/>
    <col min="14595" max="14595" width="76" style="1607" customWidth="1"/>
    <col min="14596" max="14596" width="14.85546875" style="1607" customWidth="1"/>
    <col min="14597" max="14597" width="14.85546875" style="1607" bestFit="1" customWidth="1"/>
    <col min="14598" max="14598" width="16.140625" style="1607" customWidth="1"/>
    <col min="14599" max="14605" width="14.42578125" style="1607" customWidth="1"/>
    <col min="14606" max="14606" width="15.85546875" style="1607" customWidth="1"/>
    <col min="14607" max="14848" width="9.140625" style="1607"/>
    <col min="14849" max="14850" width="14" style="1607" customWidth="1"/>
    <col min="14851" max="14851" width="76" style="1607" customWidth="1"/>
    <col min="14852" max="14852" width="14.85546875" style="1607" customWidth="1"/>
    <col min="14853" max="14853" width="14.85546875" style="1607" bestFit="1" customWidth="1"/>
    <col min="14854" max="14854" width="16.140625" style="1607" customWidth="1"/>
    <col min="14855" max="14861" width="14.42578125" style="1607" customWidth="1"/>
    <col min="14862" max="14862" width="15.85546875" style="1607" customWidth="1"/>
    <col min="14863" max="15104" width="9.140625" style="1607"/>
    <col min="15105" max="15106" width="14" style="1607" customWidth="1"/>
    <col min="15107" max="15107" width="76" style="1607" customWidth="1"/>
    <col min="15108" max="15108" width="14.85546875" style="1607" customWidth="1"/>
    <col min="15109" max="15109" width="14.85546875" style="1607" bestFit="1" customWidth="1"/>
    <col min="15110" max="15110" width="16.140625" style="1607" customWidth="1"/>
    <col min="15111" max="15117" width="14.42578125" style="1607" customWidth="1"/>
    <col min="15118" max="15118" width="15.85546875" style="1607" customWidth="1"/>
    <col min="15119" max="15360" width="9.140625" style="1607"/>
    <col min="15361" max="15362" width="14" style="1607" customWidth="1"/>
    <col min="15363" max="15363" width="76" style="1607" customWidth="1"/>
    <col min="15364" max="15364" width="14.85546875" style="1607" customWidth="1"/>
    <col min="15365" max="15365" width="14.85546875" style="1607" bestFit="1" customWidth="1"/>
    <col min="15366" max="15366" width="16.140625" style="1607" customWidth="1"/>
    <col min="15367" max="15373" width="14.42578125" style="1607" customWidth="1"/>
    <col min="15374" max="15374" width="15.85546875" style="1607" customWidth="1"/>
    <col min="15375" max="15616" width="9.140625" style="1607"/>
    <col min="15617" max="15618" width="14" style="1607" customWidth="1"/>
    <col min="15619" max="15619" width="76" style="1607" customWidth="1"/>
    <col min="15620" max="15620" width="14.85546875" style="1607" customWidth="1"/>
    <col min="15621" max="15621" width="14.85546875" style="1607" bestFit="1" customWidth="1"/>
    <col min="15622" max="15622" width="16.140625" style="1607" customWidth="1"/>
    <col min="15623" max="15629" width="14.42578125" style="1607" customWidth="1"/>
    <col min="15630" max="15630" width="15.85546875" style="1607" customWidth="1"/>
    <col min="15631" max="15872" width="9.140625" style="1607"/>
    <col min="15873" max="15874" width="14" style="1607" customWidth="1"/>
    <col min="15875" max="15875" width="76" style="1607" customWidth="1"/>
    <col min="15876" max="15876" width="14.85546875" style="1607" customWidth="1"/>
    <col min="15877" max="15877" width="14.85546875" style="1607" bestFit="1" customWidth="1"/>
    <col min="15878" max="15878" width="16.140625" style="1607" customWidth="1"/>
    <col min="15879" max="15885" width="14.42578125" style="1607" customWidth="1"/>
    <col min="15886" max="15886" width="15.85546875" style="1607" customWidth="1"/>
    <col min="15887" max="16128" width="9.140625" style="1607"/>
    <col min="16129" max="16130" width="14" style="1607" customWidth="1"/>
    <col min="16131" max="16131" width="76" style="1607" customWidth="1"/>
    <col min="16132" max="16132" width="14.85546875" style="1607" customWidth="1"/>
    <col min="16133" max="16133" width="14.85546875" style="1607" bestFit="1" customWidth="1"/>
    <col min="16134" max="16134" width="16.140625" style="1607" customWidth="1"/>
    <col min="16135" max="16141" width="14.42578125" style="1607" customWidth="1"/>
    <col min="16142" max="16142" width="15.85546875" style="1607" customWidth="1"/>
    <col min="16143" max="16384" width="9.140625" style="1607"/>
  </cols>
  <sheetData>
    <row r="1" spans="1:14" s="1556" customFormat="1" ht="16.5">
      <c r="A1" s="1549" t="s">
        <v>884</v>
      </c>
      <c r="B1" s="1550"/>
      <c r="C1" s="1551"/>
      <c r="D1" s="1551"/>
      <c r="E1" s="1552"/>
      <c r="F1" s="1553"/>
      <c r="G1" s="1553"/>
      <c r="H1" s="1554"/>
      <c r="I1" s="1554"/>
      <c r="J1" s="1554"/>
      <c r="K1" s="1554"/>
      <c r="L1" s="1554"/>
      <c r="M1" s="1554"/>
      <c r="N1" s="1555"/>
    </row>
    <row r="2" spans="1:14" s="1559" customFormat="1" ht="16.5">
      <c r="A2" s="1861" t="s">
        <v>885</v>
      </c>
      <c r="B2" s="1861"/>
      <c r="C2" s="1861"/>
      <c r="D2" s="1861"/>
      <c r="E2" s="1861"/>
      <c r="F2" s="1861"/>
      <c r="G2" s="1861"/>
      <c r="H2" s="1861"/>
      <c r="I2" s="1861"/>
      <c r="J2" s="1861"/>
      <c r="K2" s="1861"/>
      <c r="L2" s="1861"/>
      <c r="M2" s="1557"/>
      <c r="N2" s="1558"/>
    </row>
    <row r="3" spans="1:14" s="1559" customFormat="1" ht="16.5">
      <c r="A3" s="1557"/>
      <c r="B3" s="1557"/>
      <c r="C3" s="1557"/>
      <c r="D3" s="1557"/>
      <c r="E3" s="1557"/>
      <c r="F3" s="1557"/>
      <c r="G3" s="1557"/>
      <c r="H3" s="1557"/>
      <c r="I3" s="1557"/>
      <c r="J3" s="1557"/>
      <c r="K3" s="1557"/>
      <c r="L3" s="1557"/>
      <c r="M3" s="1557"/>
      <c r="N3" s="1557"/>
    </row>
    <row r="4" spans="1:14" s="1563" customFormat="1" ht="12.75" customHeight="1">
      <c r="A4" s="1560"/>
      <c r="B4" s="1560"/>
      <c r="C4" s="1560"/>
      <c r="D4" s="1560"/>
      <c r="E4" s="1560"/>
      <c r="F4" s="1560"/>
      <c r="G4" s="1561"/>
      <c r="H4" s="1562"/>
      <c r="I4" s="1561"/>
      <c r="J4" s="1561"/>
      <c r="K4" s="1561"/>
      <c r="L4" s="1561"/>
      <c r="M4" s="1561"/>
      <c r="N4" s="1562" t="s">
        <v>2</v>
      </c>
    </row>
    <row r="5" spans="1:14" s="1563" customFormat="1" ht="21.75" customHeight="1">
      <c r="A5" s="1862" t="s">
        <v>886</v>
      </c>
      <c r="B5" s="1862"/>
      <c r="C5" s="1863" t="s">
        <v>887</v>
      </c>
      <c r="D5" s="1862" t="s">
        <v>888</v>
      </c>
      <c r="E5" s="1862"/>
      <c r="F5" s="1862"/>
      <c r="G5" s="1862"/>
      <c r="H5" s="1862"/>
      <c r="I5" s="1862"/>
      <c r="J5" s="1862"/>
      <c r="K5" s="1862"/>
      <c r="L5" s="1862"/>
      <c r="M5" s="1862"/>
      <c r="N5" s="1866" t="s">
        <v>889</v>
      </c>
    </row>
    <row r="6" spans="1:14" s="1563" customFormat="1" ht="11.25" customHeight="1">
      <c r="A6" s="1863" t="s">
        <v>890</v>
      </c>
      <c r="B6" s="1869" t="s">
        <v>891</v>
      </c>
      <c r="C6" s="1864"/>
      <c r="D6" s="1864">
        <v>2019</v>
      </c>
      <c r="E6" s="1864">
        <v>2018</v>
      </c>
      <c r="F6" s="1864">
        <v>2017</v>
      </c>
      <c r="G6" s="1864">
        <v>2016</v>
      </c>
      <c r="H6" s="1864">
        <v>2015</v>
      </c>
      <c r="I6" s="1872">
        <v>2014</v>
      </c>
      <c r="J6" s="1872">
        <v>2013</v>
      </c>
      <c r="K6" s="1872">
        <v>2012</v>
      </c>
      <c r="L6" s="1872">
        <v>2011</v>
      </c>
      <c r="M6" s="1872">
        <v>2010</v>
      </c>
      <c r="N6" s="1867"/>
    </row>
    <row r="7" spans="1:14" s="1563" customFormat="1" ht="12" customHeight="1">
      <c r="A7" s="1864"/>
      <c r="B7" s="1870"/>
      <c r="C7" s="1864"/>
      <c r="D7" s="1864"/>
      <c r="E7" s="1864"/>
      <c r="F7" s="1864"/>
      <c r="G7" s="1864"/>
      <c r="H7" s="1864"/>
      <c r="I7" s="1872"/>
      <c r="J7" s="1872"/>
      <c r="K7" s="1872"/>
      <c r="L7" s="1872"/>
      <c r="M7" s="1872"/>
      <c r="N7" s="1867"/>
    </row>
    <row r="8" spans="1:14" s="1563" customFormat="1" ht="12" customHeight="1">
      <c r="A8" s="1864"/>
      <c r="B8" s="1870"/>
      <c r="C8" s="1864"/>
      <c r="D8" s="1864"/>
      <c r="E8" s="1864"/>
      <c r="F8" s="1864"/>
      <c r="G8" s="1864"/>
      <c r="H8" s="1864"/>
      <c r="I8" s="1872"/>
      <c r="J8" s="1872"/>
      <c r="K8" s="1872"/>
      <c r="L8" s="1872"/>
      <c r="M8" s="1872"/>
      <c r="N8" s="1867"/>
    </row>
    <row r="9" spans="1:14" s="1563" customFormat="1" ht="12" customHeight="1">
      <c r="A9" s="1864"/>
      <c r="B9" s="1870"/>
      <c r="C9" s="1864"/>
      <c r="D9" s="1864"/>
      <c r="E9" s="1864"/>
      <c r="F9" s="1864"/>
      <c r="G9" s="1864"/>
      <c r="H9" s="1864"/>
      <c r="I9" s="1872"/>
      <c r="J9" s="1872"/>
      <c r="K9" s="1872"/>
      <c r="L9" s="1872"/>
      <c r="M9" s="1872"/>
      <c r="N9" s="1867"/>
    </row>
    <row r="10" spans="1:14" s="1563" customFormat="1" ht="29.1" customHeight="1">
      <c r="A10" s="1865"/>
      <c r="B10" s="1871"/>
      <c r="C10" s="1865"/>
      <c r="D10" s="1865"/>
      <c r="E10" s="1865"/>
      <c r="F10" s="1865"/>
      <c r="G10" s="1865"/>
      <c r="H10" s="1865"/>
      <c r="I10" s="1873"/>
      <c r="J10" s="1873"/>
      <c r="K10" s="1873"/>
      <c r="L10" s="1873"/>
      <c r="M10" s="1873"/>
      <c r="N10" s="1868"/>
    </row>
    <row r="11" spans="1:14" s="1567" customFormat="1" ht="12.75">
      <c r="A11" s="1564">
        <v>1</v>
      </c>
      <c r="B11" s="1565">
        <v>2</v>
      </c>
      <c r="C11" s="1565">
        <v>3</v>
      </c>
      <c r="D11" s="1566">
        <v>4</v>
      </c>
      <c r="E11" s="1564">
        <v>5</v>
      </c>
      <c r="F11" s="1565">
        <v>6</v>
      </c>
      <c r="G11" s="1565">
        <v>7</v>
      </c>
      <c r="H11" s="1566">
        <v>8</v>
      </c>
      <c r="I11" s="1564">
        <v>9</v>
      </c>
      <c r="J11" s="1565">
        <v>10</v>
      </c>
      <c r="K11" s="1565">
        <v>11</v>
      </c>
      <c r="L11" s="1566">
        <v>12</v>
      </c>
      <c r="M11" s="1564">
        <v>13</v>
      </c>
      <c r="N11" s="1565">
        <v>14</v>
      </c>
    </row>
    <row r="12" spans="1:14" s="1567" customFormat="1" ht="25.15" customHeight="1">
      <c r="A12" s="1564">
        <v>16</v>
      </c>
      <c r="B12" s="1564">
        <v>750</v>
      </c>
      <c r="C12" s="1568" t="s">
        <v>808</v>
      </c>
      <c r="D12" s="1569">
        <v>519611.18</v>
      </c>
      <c r="E12" s="1570">
        <v>33451.79</v>
      </c>
      <c r="F12" s="1571">
        <v>73.739999999999995</v>
      </c>
      <c r="G12" s="1572">
        <v>0</v>
      </c>
      <c r="H12" s="1572">
        <v>0</v>
      </c>
      <c r="I12" s="1572">
        <v>0</v>
      </c>
      <c r="J12" s="1572">
        <v>0</v>
      </c>
      <c r="K12" s="1572">
        <v>0</v>
      </c>
      <c r="L12" s="1572">
        <v>0</v>
      </c>
      <c r="M12" s="1572">
        <v>0</v>
      </c>
      <c r="N12" s="1572">
        <v>0</v>
      </c>
    </row>
    <row r="13" spans="1:14" s="1574" customFormat="1" ht="25.15" customHeight="1">
      <c r="A13" s="1573">
        <v>17</v>
      </c>
      <c r="B13" s="1564">
        <v>750</v>
      </c>
      <c r="C13" s="1568" t="s">
        <v>808</v>
      </c>
      <c r="D13" s="1569">
        <v>366300.04</v>
      </c>
      <c r="E13" s="1570">
        <v>77827.12</v>
      </c>
      <c r="F13" s="1572">
        <v>0</v>
      </c>
      <c r="G13" s="1572">
        <v>0</v>
      </c>
      <c r="H13" s="1572">
        <v>0</v>
      </c>
      <c r="I13" s="1572">
        <v>0</v>
      </c>
      <c r="J13" s="1572">
        <v>0</v>
      </c>
      <c r="K13" s="1572">
        <v>0</v>
      </c>
      <c r="L13" s="1572">
        <v>0</v>
      </c>
      <c r="M13" s="1572">
        <v>0</v>
      </c>
      <c r="N13" s="1570">
        <v>2341.36</v>
      </c>
    </row>
    <row r="14" spans="1:14" s="1574" customFormat="1" ht="25.15" customHeight="1">
      <c r="A14" s="1874">
        <v>19</v>
      </c>
      <c r="B14" s="1863">
        <v>750</v>
      </c>
      <c r="C14" s="1568" t="s">
        <v>805</v>
      </c>
      <c r="D14" s="1571">
        <v>401.35</v>
      </c>
      <c r="E14" s="1572">
        <v>0</v>
      </c>
      <c r="F14" s="1572">
        <v>0</v>
      </c>
      <c r="G14" s="1572">
        <v>0</v>
      </c>
      <c r="H14" s="1572">
        <v>0</v>
      </c>
      <c r="I14" s="1572">
        <v>0</v>
      </c>
      <c r="J14" s="1572">
        <v>0</v>
      </c>
      <c r="K14" s="1572">
        <v>0</v>
      </c>
      <c r="L14" s="1572">
        <v>0</v>
      </c>
      <c r="M14" s="1572">
        <v>0</v>
      </c>
      <c r="N14" s="1572">
        <v>0</v>
      </c>
    </row>
    <row r="15" spans="1:14" s="1574" customFormat="1" ht="25.15" customHeight="1">
      <c r="A15" s="1876"/>
      <c r="B15" s="1865"/>
      <c r="C15" s="1568" t="s">
        <v>809</v>
      </c>
      <c r="D15" s="1569">
        <v>963.26</v>
      </c>
      <c r="E15" s="1575">
        <v>5436.31</v>
      </c>
      <c r="F15" s="1572">
        <v>0</v>
      </c>
      <c r="G15" s="1572">
        <v>0</v>
      </c>
      <c r="H15" s="1572">
        <v>0</v>
      </c>
      <c r="I15" s="1572">
        <v>0</v>
      </c>
      <c r="J15" s="1572">
        <v>0</v>
      </c>
      <c r="K15" s="1572">
        <v>0</v>
      </c>
      <c r="L15" s="1572">
        <v>0</v>
      </c>
      <c r="M15" s="1572">
        <v>0</v>
      </c>
      <c r="N15" s="1572">
        <v>0</v>
      </c>
    </row>
    <row r="16" spans="1:14" s="1574" customFormat="1" ht="25.15" customHeight="1">
      <c r="A16" s="1874">
        <v>20</v>
      </c>
      <c r="B16" s="1863">
        <v>150</v>
      </c>
      <c r="C16" s="1568" t="s">
        <v>892</v>
      </c>
      <c r="D16" s="1572">
        <v>0</v>
      </c>
      <c r="E16" s="1572">
        <v>0</v>
      </c>
      <c r="F16" s="1572">
        <v>0</v>
      </c>
      <c r="G16" s="1572">
        <v>0</v>
      </c>
      <c r="H16" s="1572">
        <v>0</v>
      </c>
      <c r="I16" s="1570">
        <v>34772.04</v>
      </c>
      <c r="J16" s="1572">
        <v>0</v>
      </c>
      <c r="K16" s="1572">
        <v>0</v>
      </c>
      <c r="L16" s="1572">
        <v>0</v>
      </c>
      <c r="M16" s="1572">
        <v>0</v>
      </c>
      <c r="N16" s="1572">
        <v>0</v>
      </c>
    </row>
    <row r="17" spans="1:14" s="1574" customFormat="1" ht="25.15" customHeight="1">
      <c r="A17" s="1875"/>
      <c r="B17" s="1864"/>
      <c r="C17" s="1568" t="s">
        <v>806</v>
      </c>
      <c r="D17" s="1576">
        <v>0</v>
      </c>
      <c r="E17" s="1575">
        <v>3600</v>
      </c>
      <c r="F17" s="1572">
        <v>0</v>
      </c>
      <c r="G17" s="1572">
        <v>0</v>
      </c>
      <c r="H17" s="1572">
        <v>0</v>
      </c>
      <c r="I17" s="1572">
        <v>0</v>
      </c>
      <c r="J17" s="1572">
        <v>0</v>
      </c>
      <c r="K17" s="1572">
        <v>0</v>
      </c>
      <c r="L17" s="1572">
        <v>0</v>
      </c>
      <c r="M17" s="1572">
        <v>0</v>
      </c>
      <c r="N17" s="1572">
        <v>0</v>
      </c>
    </row>
    <row r="18" spans="1:14" s="1574" customFormat="1" ht="25.15" customHeight="1">
      <c r="A18" s="1875"/>
      <c r="B18" s="1865"/>
      <c r="C18" s="1568" t="s">
        <v>809</v>
      </c>
      <c r="D18" s="1569">
        <v>719.35</v>
      </c>
      <c r="E18" s="1572">
        <v>0</v>
      </c>
      <c r="F18" s="1572">
        <v>0</v>
      </c>
      <c r="G18" s="1572">
        <v>0</v>
      </c>
      <c r="H18" s="1572">
        <v>0</v>
      </c>
      <c r="I18" s="1572">
        <v>0</v>
      </c>
      <c r="J18" s="1572">
        <v>0</v>
      </c>
      <c r="K18" s="1572">
        <v>0</v>
      </c>
      <c r="L18" s="1572">
        <v>0</v>
      </c>
      <c r="M18" s="1572">
        <v>0</v>
      </c>
      <c r="N18" s="1572">
        <v>0</v>
      </c>
    </row>
    <row r="19" spans="1:14" s="1574" customFormat="1" ht="25.15" customHeight="1">
      <c r="A19" s="1875"/>
      <c r="B19" s="1863">
        <v>500</v>
      </c>
      <c r="C19" s="1568" t="s">
        <v>806</v>
      </c>
      <c r="D19" s="1572">
        <v>0</v>
      </c>
      <c r="E19" s="1575">
        <v>178293.14</v>
      </c>
      <c r="F19" s="1572">
        <v>0</v>
      </c>
      <c r="G19" s="1572">
        <v>0</v>
      </c>
      <c r="H19" s="1572">
        <v>0</v>
      </c>
      <c r="I19" s="1572">
        <v>0</v>
      </c>
      <c r="J19" s="1572">
        <v>0</v>
      </c>
      <c r="K19" s="1572">
        <v>0</v>
      </c>
      <c r="L19" s="1572">
        <v>0</v>
      </c>
      <c r="M19" s="1572">
        <v>0</v>
      </c>
      <c r="N19" s="1572">
        <v>0</v>
      </c>
    </row>
    <row r="20" spans="1:14" s="1574" customFormat="1" ht="25.15" customHeight="1">
      <c r="A20" s="1876"/>
      <c r="B20" s="1865"/>
      <c r="C20" s="1568" t="s">
        <v>893</v>
      </c>
      <c r="D20" s="1572">
        <v>0</v>
      </c>
      <c r="E20" s="1572">
        <v>0</v>
      </c>
      <c r="F20" s="1572">
        <v>0</v>
      </c>
      <c r="G20" s="1572">
        <v>0</v>
      </c>
      <c r="H20" s="1575">
        <v>54698</v>
      </c>
      <c r="I20" s="1572">
        <v>0</v>
      </c>
      <c r="J20" s="1572">
        <v>0</v>
      </c>
      <c r="K20" s="1572">
        <v>0</v>
      </c>
      <c r="L20" s="1572">
        <v>0</v>
      </c>
      <c r="M20" s="1572">
        <v>0</v>
      </c>
      <c r="N20" s="1572">
        <v>0</v>
      </c>
    </row>
    <row r="21" spans="1:14" s="1574" customFormat="1" ht="25.15" customHeight="1">
      <c r="A21" s="1874">
        <v>24</v>
      </c>
      <c r="B21" s="1564">
        <v>730</v>
      </c>
      <c r="C21" s="1568" t="s">
        <v>805</v>
      </c>
      <c r="D21" s="1569">
        <v>4483563.2</v>
      </c>
      <c r="E21" s="1572">
        <v>0</v>
      </c>
      <c r="F21" s="1572">
        <v>0</v>
      </c>
      <c r="G21" s="1572">
        <v>0</v>
      </c>
      <c r="H21" s="1572">
        <v>0</v>
      </c>
      <c r="I21" s="1572">
        <v>0</v>
      </c>
      <c r="J21" s="1572">
        <v>0</v>
      </c>
      <c r="K21" s="1572">
        <v>0</v>
      </c>
      <c r="L21" s="1572">
        <v>0</v>
      </c>
      <c r="M21" s="1572">
        <v>0</v>
      </c>
      <c r="N21" s="1572">
        <v>0</v>
      </c>
    </row>
    <row r="22" spans="1:14" s="1574" customFormat="1" ht="25.15" customHeight="1">
      <c r="A22" s="1875"/>
      <c r="B22" s="1863">
        <v>921</v>
      </c>
      <c r="C22" s="1568" t="s">
        <v>894</v>
      </c>
      <c r="D22" s="1572">
        <v>0</v>
      </c>
      <c r="E22" s="1572">
        <v>0</v>
      </c>
      <c r="F22" s="1571">
        <v>53.21</v>
      </c>
      <c r="G22" s="1570">
        <v>3499.4</v>
      </c>
      <c r="H22" s="1570">
        <v>4382.07</v>
      </c>
      <c r="I22" s="1570">
        <v>2498.8200000000002</v>
      </c>
      <c r="J22" s="1572">
        <v>0</v>
      </c>
      <c r="K22" s="1572">
        <v>0</v>
      </c>
      <c r="L22" s="1572">
        <v>0</v>
      </c>
      <c r="M22" s="1572">
        <v>0</v>
      </c>
      <c r="N22" s="1572">
        <v>0</v>
      </c>
    </row>
    <row r="23" spans="1:14" s="1574" customFormat="1" ht="25.15" customHeight="1">
      <c r="A23" s="1875"/>
      <c r="B23" s="1865"/>
      <c r="C23" s="1568" t="s">
        <v>805</v>
      </c>
      <c r="D23" s="1569">
        <v>27307520.18</v>
      </c>
      <c r="E23" s="1575">
        <v>330947.19</v>
      </c>
      <c r="F23" s="1572">
        <v>0</v>
      </c>
      <c r="G23" s="1572">
        <v>0</v>
      </c>
      <c r="H23" s="1572">
        <v>0</v>
      </c>
      <c r="I23" s="1572">
        <v>0</v>
      </c>
      <c r="J23" s="1572">
        <v>0</v>
      </c>
      <c r="K23" s="1572">
        <v>0</v>
      </c>
      <c r="L23" s="1571">
        <v>1</v>
      </c>
      <c r="M23" s="1572">
        <v>0</v>
      </c>
      <c r="N23" s="1572">
        <v>0</v>
      </c>
    </row>
    <row r="24" spans="1:14" s="1574" customFormat="1" ht="25.15" customHeight="1">
      <c r="A24" s="1874">
        <v>27</v>
      </c>
      <c r="B24" s="1564">
        <v>150</v>
      </c>
      <c r="C24" s="1568" t="s">
        <v>892</v>
      </c>
      <c r="D24" s="1572">
        <v>0</v>
      </c>
      <c r="E24" s="1572">
        <v>0</v>
      </c>
      <c r="F24" s="1572">
        <v>0</v>
      </c>
      <c r="G24" s="1570">
        <v>256066.24</v>
      </c>
      <c r="H24" s="1570">
        <v>362927.48</v>
      </c>
      <c r="I24" s="1570">
        <v>483674.36</v>
      </c>
      <c r="J24" s="1570">
        <v>986805.56</v>
      </c>
      <c r="K24" s="1570">
        <v>413736.8</v>
      </c>
      <c r="L24" s="1570">
        <v>81059.98</v>
      </c>
      <c r="M24" s="1570">
        <v>265004.03000000003</v>
      </c>
      <c r="N24" s="1572">
        <v>0</v>
      </c>
    </row>
    <row r="25" spans="1:14" s="1574" customFormat="1" ht="25.15" customHeight="1">
      <c r="A25" s="1875"/>
      <c r="B25" s="1863">
        <v>750</v>
      </c>
      <c r="C25" s="1568" t="s">
        <v>892</v>
      </c>
      <c r="D25" s="1572">
        <v>0</v>
      </c>
      <c r="E25" s="1572">
        <v>0</v>
      </c>
      <c r="F25" s="1572">
        <v>0</v>
      </c>
      <c r="G25" s="1572">
        <v>0</v>
      </c>
      <c r="H25" s="1569">
        <v>23996.43</v>
      </c>
      <c r="I25" s="1570">
        <v>459300.55</v>
      </c>
      <c r="J25" s="1570">
        <v>28901.17</v>
      </c>
      <c r="K25" s="1572">
        <v>0</v>
      </c>
      <c r="L25" s="1572">
        <v>0</v>
      </c>
      <c r="M25" s="1572">
        <v>0</v>
      </c>
      <c r="N25" s="1572">
        <v>0</v>
      </c>
    </row>
    <row r="26" spans="1:14" s="1574" customFormat="1" ht="25.15" customHeight="1">
      <c r="A26" s="1875"/>
      <c r="B26" s="1864"/>
      <c r="C26" s="1568" t="s">
        <v>809</v>
      </c>
      <c r="D26" s="1569">
        <v>74797638.629999995</v>
      </c>
      <c r="E26" s="1570">
        <v>1403432.52</v>
      </c>
      <c r="F26" s="1570">
        <v>17081726.07</v>
      </c>
      <c r="G26" s="1570">
        <v>656773.35</v>
      </c>
      <c r="H26" s="1572">
        <v>0</v>
      </c>
      <c r="I26" s="1572">
        <v>0</v>
      </c>
      <c r="J26" s="1572">
        <v>0</v>
      </c>
      <c r="K26" s="1572">
        <v>0</v>
      </c>
      <c r="L26" s="1572">
        <v>0</v>
      </c>
      <c r="M26" s="1572">
        <v>0</v>
      </c>
      <c r="N26" s="1571">
        <v>0.01</v>
      </c>
    </row>
    <row r="27" spans="1:14" s="1574" customFormat="1" ht="25.15" customHeight="1">
      <c r="A27" s="1876"/>
      <c r="B27" s="1865"/>
      <c r="C27" s="1568" t="s">
        <v>893</v>
      </c>
      <c r="D27" s="1572">
        <v>0</v>
      </c>
      <c r="E27" s="1572">
        <v>0</v>
      </c>
      <c r="F27" s="1572">
        <v>0</v>
      </c>
      <c r="G27" s="1572">
        <v>0</v>
      </c>
      <c r="H27" s="1572">
        <v>0</v>
      </c>
      <c r="I27" s="1570">
        <v>94426.4</v>
      </c>
      <c r="J27" s="1572">
        <v>0</v>
      </c>
      <c r="K27" s="1572">
        <v>0</v>
      </c>
      <c r="L27" s="1572">
        <v>0</v>
      </c>
      <c r="M27" s="1572">
        <v>0</v>
      </c>
      <c r="N27" s="1572">
        <v>0</v>
      </c>
    </row>
    <row r="28" spans="1:14" s="1574" customFormat="1" ht="25.15" customHeight="1">
      <c r="A28" s="1874">
        <v>28</v>
      </c>
      <c r="B28" s="1863">
        <v>730</v>
      </c>
      <c r="C28" s="1568" t="s">
        <v>892</v>
      </c>
      <c r="D28" s="1572">
        <v>0</v>
      </c>
      <c r="E28" s="1572">
        <v>0</v>
      </c>
      <c r="F28" s="1572">
        <v>0</v>
      </c>
      <c r="G28" s="1570">
        <v>1939718.09</v>
      </c>
      <c r="H28" s="1570">
        <v>2414698.46</v>
      </c>
      <c r="I28" s="1570">
        <v>343881.44</v>
      </c>
      <c r="J28" s="1570">
        <v>1158009.25</v>
      </c>
      <c r="K28" s="1570">
        <v>432367.33</v>
      </c>
      <c r="L28" s="1570">
        <v>2572.3000000000002</v>
      </c>
      <c r="M28" s="1571">
        <v>101.19</v>
      </c>
      <c r="N28" s="1572">
        <v>0</v>
      </c>
    </row>
    <row r="29" spans="1:14" s="1574" customFormat="1" ht="25.15" customHeight="1">
      <c r="A29" s="1875"/>
      <c r="B29" s="1864"/>
      <c r="C29" s="1568" t="s">
        <v>895</v>
      </c>
      <c r="D29" s="1576">
        <v>0</v>
      </c>
      <c r="E29" s="1572">
        <v>0</v>
      </c>
      <c r="F29" s="1572">
        <v>0</v>
      </c>
      <c r="G29" s="1570">
        <v>1214.8900000000001</v>
      </c>
      <c r="H29" s="1569">
        <v>596.33000000000004</v>
      </c>
      <c r="I29" s="1572">
        <v>0</v>
      </c>
      <c r="J29" s="1572">
        <v>0</v>
      </c>
      <c r="K29" s="1572">
        <v>0</v>
      </c>
      <c r="L29" s="1572">
        <v>0</v>
      </c>
      <c r="M29" s="1572">
        <v>0</v>
      </c>
      <c r="N29" s="1572">
        <v>0</v>
      </c>
    </row>
    <row r="30" spans="1:14" s="1574" customFormat="1" ht="25.15" customHeight="1">
      <c r="A30" s="1875"/>
      <c r="B30" s="1864"/>
      <c r="C30" s="1568" t="s">
        <v>806</v>
      </c>
      <c r="D30" s="1569">
        <v>173220059.78999999</v>
      </c>
      <c r="E30" s="1570">
        <v>2243162.87</v>
      </c>
      <c r="F30" s="1570">
        <v>1358989.71</v>
      </c>
      <c r="G30" s="1570">
        <v>13127.98</v>
      </c>
      <c r="H30" s="1572">
        <v>0</v>
      </c>
      <c r="I30" s="1572">
        <v>0</v>
      </c>
      <c r="J30" s="1572">
        <v>0</v>
      </c>
      <c r="K30" s="1572">
        <v>0</v>
      </c>
      <c r="L30" s="1572">
        <v>0</v>
      </c>
      <c r="M30" s="1572">
        <v>0</v>
      </c>
      <c r="N30" s="1570">
        <v>75904.639999999999</v>
      </c>
    </row>
    <row r="31" spans="1:14" s="1574" customFormat="1" ht="25.15" customHeight="1">
      <c r="A31" s="1875"/>
      <c r="B31" s="1864"/>
      <c r="C31" s="1568" t="s">
        <v>896</v>
      </c>
      <c r="D31" s="1572">
        <v>0</v>
      </c>
      <c r="E31" s="1572">
        <v>0</v>
      </c>
      <c r="F31" s="1572">
        <v>0</v>
      </c>
      <c r="G31" s="1572">
        <v>0</v>
      </c>
      <c r="H31" s="1572">
        <v>0</v>
      </c>
      <c r="I31" s="1572">
        <v>0</v>
      </c>
      <c r="J31" s="1572">
        <v>0</v>
      </c>
      <c r="K31" s="1570">
        <v>5373.75</v>
      </c>
      <c r="L31" s="1572">
        <v>0</v>
      </c>
      <c r="M31" s="1572">
        <v>0</v>
      </c>
      <c r="N31" s="1572">
        <v>0</v>
      </c>
    </row>
    <row r="32" spans="1:14" s="1574" customFormat="1" ht="25.15" customHeight="1">
      <c r="A32" s="1876"/>
      <c r="B32" s="1865"/>
      <c r="C32" s="1568" t="s">
        <v>808</v>
      </c>
      <c r="D32" s="1569">
        <v>12343273.08</v>
      </c>
      <c r="E32" s="1570">
        <v>747040.86</v>
      </c>
      <c r="F32" s="1570">
        <v>254282.28</v>
      </c>
      <c r="G32" s="1575">
        <v>88624.33</v>
      </c>
      <c r="H32" s="1572">
        <v>0</v>
      </c>
      <c r="I32" s="1572">
        <v>0</v>
      </c>
      <c r="J32" s="1572">
        <v>0</v>
      </c>
      <c r="K32" s="1572">
        <v>0</v>
      </c>
      <c r="L32" s="1572">
        <v>0</v>
      </c>
      <c r="M32" s="1572">
        <v>0</v>
      </c>
      <c r="N32" s="1575">
        <v>1720.31</v>
      </c>
    </row>
    <row r="33" spans="1:14" s="1574" customFormat="1" ht="25.15" customHeight="1">
      <c r="A33" s="1874">
        <v>30</v>
      </c>
      <c r="B33" s="1863">
        <v>801</v>
      </c>
      <c r="C33" s="1568" t="s">
        <v>896</v>
      </c>
      <c r="D33" s="1572">
        <v>0</v>
      </c>
      <c r="E33" s="1572">
        <v>0</v>
      </c>
      <c r="F33" s="1572">
        <v>0</v>
      </c>
      <c r="G33" s="1572">
        <v>0</v>
      </c>
      <c r="H33" s="1572">
        <v>0</v>
      </c>
      <c r="I33" s="1572">
        <v>0</v>
      </c>
      <c r="J33" s="1575">
        <v>37544.15</v>
      </c>
      <c r="K33" s="1572">
        <v>0</v>
      </c>
      <c r="L33" s="1572">
        <v>0</v>
      </c>
      <c r="M33" s="1572">
        <v>0</v>
      </c>
      <c r="N33" s="1572">
        <v>0</v>
      </c>
    </row>
    <row r="34" spans="1:14" s="1574" customFormat="1" ht="25.15" customHeight="1">
      <c r="A34" s="1876"/>
      <c r="B34" s="1865"/>
      <c r="C34" s="1568" t="s">
        <v>808</v>
      </c>
      <c r="D34" s="1569">
        <v>2482915.2400000002</v>
      </c>
      <c r="E34" s="1570">
        <v>333566.01</v>
      </c>
      <c r="F34" s="1572">
        <v>0</v>
      </c>
      <c r="G34" s="1572">
        <v>0</v>
      </c>
      <c r="H34" s="1572">
        <v>0</v>
      </c>
      <c r="I34" s="1572">
        <v>0</v>
      </c>
      <c r="J34" s="1572">
        <v>0</v>
      </c>
      <c r="K34" s="1572">
        <v>0</v>
      </c>
      <c r="L34" s="1572">
        <v>0</v>
      </c>
      <c r="M34" s="1572">
        <v>0</v>
      </c>
      <c r="N34" s="1572">
        <v>0</v>
      </c>
    </row>
    <row r="35" spans="1:14" s="1574" customFormat="1" ht="25.15" customHeight="1">
      <c r="A35" s="1874">
        <v>31</v>
      </c>
      <c r="B35" s="1564">
        <v>150</v>
      </c>
      <c r="C35" s="1568" t="s">
        <v>896</v>
      </c>
      <c r="D35" s="1572">
        <v>0</v>
      </c>
      <c r="E35" s="1572">
        <v>0</v>
      </c>
      <c r="F35" s="1572">
        <v>0</v>
      </c>
      <c r="G35" s="1572">
        <v>0</v>
      </c>
      <c r="H35" s="1570">
        <v>1009.88</v>
      </c>
      <c r="I35" s="1570">
        <v>27943.88</v>
      </c>
      <c r="J35" s="1570">
        <v>8298.26</v>
      </c>
      <c r="K35" s="1570">
        <v>1290.0999999999999</v>
      </c>
      <c r="L35" s="1570">
        <v>1427.44</v>
      </c>
      <c r="M35" s="1570">
        <v>15731.47</v>
      </c>
      <c r="N35" s="1572">
        <v>0</v>
      </c>
    </row>
    <row r="36" spans="1:14" s="1574" customFormat="1" ht="25.15" customHeight="1">
      <c r="A36" s="1876"/>
      <c r="B36" s="1564">
        <v>853</v>
      </c>
      <c r="C36" s="1568" t="s">
        <v>808</v>
      </c>
      <c r="D36" s="1569">
        <v>5333240.67</v>
      </c>
      <c r="E36" s="1570">
        <v>251622.64</v>
      </c>
      <c r="F36" s="1570">
        <v>13043.29</v>
      </c>
      <c r="G36" s="1572">
        <v>0</v>
      </c>
      <c r="H36" s="1572">
        <v>0</v>
      </c>
      <c r="I36" s="1572">
        <v>0</v>
      </c>
      <c r="J36" s="1572">
        <v>0</v>
      </c>
      <c r="K36" s="1572">
        <v>0</v>
      </c>
      <c r="L36" s="1572">
        <v>0</v>
      </c>
      <c r="M36" s="1572">
        <v>0</v>
      </c>
      <c r="N36" s="1570">
        <v>642993.81999999995</v>
      </c>
    </row>
    <row r="37" spans="1:14" s="1574" customFormat="1" ht="25.15" customHeight="1">
      <c r="A37" s="1573">
        <v>32</v>
      </c>
      <c r="B37" s="1564">
        <v>801</v>
      </c>
      <c r="C37" s="1577" t="s">
        <v>897</v>
      </c>
      <c r="D37" s="1578">
        <v>336</v>
      </c>
      <c r="E37" s="1572">
        <v>0</v>
      </c>
      <c r="F37" s="1572">
        <v>0</v>
      </c>
      <c r="G37" s="1572">
        <v>0</v>
      </c>
      <c r="H37" s="1572">
        <v>0</v>
      </c>
      <c r="I37" s="1572">
        <v>0</v>
      </c>
      <c r="J37" s="1572">
        <v>0</v>
      </c>
      <c r="K37" s="1572">
        <v>0</v>
      </c>
      <c r="L37" s="1572">
        <v>0</v>
      </c>
      <c r="M37" s="1572">
        <v>0</v>
      </c>
      <c r="N37" s="1572">
        <v>0</v>
      </c>
    </row>
    <row r="38" spans="1:14" s="1574" customFormat="1" ht="25.15" customHeight="1">
      <c r="A38" s="1877" t="s">
        <v>931</v>
      </c>
      <c r="B38" s="1863">
        <v>150</v>
      </c>
      <c r="C38" s="1568" t="s">
        <v>898</v>
      </c>
      <c r="D38" s="1569">
        <v>994.76</v>
      </c>
      <c r="E38" s="1572">
        <v>0</v>
      </c>
      <c r="F38" s="1572">
        <v>0</v>
      </c>
      <c r="G38" s="1572">
        <v>0</v>
      </c>
      <c r="H38" s="1572">
        <v>0</v>
      </c>
      <c r="I38" s="1572">
        <v>0</v>
      </c>
      <c r="J38" s="1572">
        <v>0</v>
      </c>
      <c r="K38" s="1572">
        <v>0</v>
      </c>
      <c r="L38" s="1572">
        <v>0</v>
      </c>
      <c r="M38" s="1572">
        <v>0</v>
      </c>
      <c r="N38" s="1572">
        <v>0</v>
      </c>
    </row>
    <row r="39" spans="1:14" s="1574" customFormat="1" ht="25.15" customHeight="1">
      <c r="A39" s="1878"/>
      <c r="B39" s="1864"/>
      <c r="C39" s="1568" t="s">
        <v>835</v>
      </c>
      <c r="D39" s="1569">
        <v>1029.1600000000001</v>
      </c>
      <c r="E39" s="1572">
        <v>0</v>
      </c>
      <c r="F39" s="1572">
        <v>0</v>
      </c>
      <c r="G39" s="1572">
        <v>0</v>
      </c>
      <c r="H39" s="1572">
        <v>0</v>
      </c>
      <c r="I39" s="1572">
        <v>0</v>
      </c>
      <c r="J39" s="1572">
        <v>0</v>
      </c>
      <c r="K39" s="1572">
        <v>0</v>
      </c>
      <c r="L39" s="1572">
        <v>0</v>
      </c>
      <c r="M39" s="1572">
        <v>0</v>
      </c>
      <c r="N39" s="1572">
        <v>0</v>
      </c>
    </row>
    <row r="40" spans="1:14" s="1574" customFormat="1" ht="25.15" customHeight="1">
      <c r="A40" s="1878"/>
      <c r="B40" s="1864"/>
      <c r="C40" s="1568" t="s">
        <v>892</v>
      </c>
      <c r="D40" s="1572">
        <v>0</v>
      </c>
      <c r="E40" s="1572">
        <v>0</v>
      </c>
      <c r="F40" s="1572">
        <v>0</v>
      </c>
      <c r="G40" s="1570">
        <v>2764453.43</v>
      </c>
      <c r="H40" s="1570">
        <v>7310705.0099999998</v>
      </c>
      <c r="I40" s="1570">
        <v>525954.02</v>
      </c>
      <c r="J40" s="1570">
        <v>75212.98</v>
      </c>
      <c r="K40" s="1570">
        <v>596.01</v>
      </c>
      <c r="L40" s="1572">
        <v>0</v>
      </c>
      <c r="M40" s="1570">
        <v>62718.3</v>
      </c>
      <c r="N40" s="1572">
        <v>0</v>
      </c>
    </row>
    <row r="41" spans="1:14" s="1574" customFormat="1" ht="25.15" customHeight="1">
      <c r="A41" s="1878"/>
      <c r="B41" s="1864"/>
      <c r="C41" s="1568" t="s">
        <v>806</v>
      </c>
      <c r="D41" s="1569">
        <v>39742666.469999999</v>
      </c>
      <c r="E41" s="1570">
        <v>2936933.5300000003</v>
      </c>
      <c r="F41" s="1570">
        <v>1150044.06</v>
      </c>
      <c r="G41" s="1572">
        <v>0</v>
      </c>
      <c r="H41" s="1572">
        <v>0</v>
      </c>
      <c r="I41" s="1572">
        <v>0</v>
      </c>
      <c r="J41" s="1572">
        <v>0</v>
      </c>
      <c r="K41" s="1572">
        <v>0</v>
      </c>
      <c r="L41" s="1572">
        <v>0</v>
      </c>
      <c r="M41" s="1572">
        <v>0</v>
      </c>
      <c r="N41" s="1572">
        <v>0</v>
      </c>
    </row>
    <row r="42" spans="1:14" s="1574" customFormat="1" ht="25.15" customHeight="1">
      <c r="A42" s="1878"/>
      <c r="B42" s="1864"/>
      <c r="C42" s="1568" t="s">
        <v>807</v>
      </c>
      <c r="D42" s="1569">
        <v>840584.35</v>
      </c>
      <c r="E42" s="1570">
        <v>338322.77</v>
      </c>
      <c r="F42" s="1570">
        <v>143439.82999999999</v>
      </c>
      <c r="G42" s="1572">
        <v>0</v>
      </c>
      <c r="H42" s="1572">
        <v>0</v>
      </c>
      <c r="I42" s="1572">
        <v>0</v>
      </c>
      <c r="J42" s="1572">
        <v>0</v>
      </c>
      <c r="K42" s="1572">
        <v>0</v>
      </c>
      <c r="L42" s="1572">
        <v>0</v>
      </c>
      <c r="M42" s="1572">
        <v>0</v>
      </c>
      <c r="N42" s="1572">
        <v>0</v>
      </c>
    </row>
    <row r="43" spans="1:14" s="1574" customFormat="1" ht="25.15" customHeight="1">
      <c r="A43" s="1878"/>
      <c r="B43" s="1865"/>
      <c r="C43" s="1568" t="s">
        <v>808</v>
      </c>
      <c r="D43" s="1569">
        <v>1921709.36</v>
      </c>
      <c r="E43" s="1570">
        <v>190385.23</v>
      </c>
      <c r="F43" s="1570">
        <v>117957.3</v>
      </c>
      <c r="G43" s="1570">
        <v>213530.75</v>
      </c>
      <c r="H43" s="1572">
        <v>0</v>
      </c>
      <c r="I43" s="1572">
        <v>0</v>
      </c>
      <c r="J43" s="1572">
        <v>0</v>
      </c>
      <c r="K43" s="1572">
        <v>0</v>
      </c>
      <c r="L43" s="1572">
        <v>0</v>
      </c>
      <c r="M43" s="1572">
        <v>0</v>
      </c>
      <c r="N43" s="1572">
        <v>0</v>
      </c>
    </row>
    <row r="44" spans="1:14" s="1574" customFormat="1" ht="25.15" customHeight="1">
      <c r="A44" s="1878"/>
      <c r="B44" s="1863">
        <v>500</v>
      </c>
      <c r="C44" s="1568" t="s">
        <v>892</v>
      </c>
      <c r="D44" s="1572">
        <v>0</v>
      </c>
      <c r="E44" s="1572">
        <v>0</v>
      </c>
      <c r="F44" s="1572">
        <v>0</v>
      </c>
      <c r="G44" s="1572">
        <v>0</v>
      </c>
      <c r="H44" s="1570">
        <v>2175307.5499999998</v>
      </c>
      <c r="I44" s="1570">
        <v>66159.149999999994</v>
      </c>
      <c r="J44" s="1570">
        <v>2000</v>
      </c>
      <c r="K44" s="1570">
        <v>22620.37</v>
      </c>
      <c r="L44" s="1572">
        <v>0</v>
      </c>
      <c r="M44" s="1572">
        <v>0</v>
      </c>
      <c r="N44" s="1572">
        <v>0</v>
      </c>
    </row>
    <row r="45" spans="1:14" s="1574" customFormat="1" ht="25.15" customHeight="1">
      <c r="A45" s="1878"/>
      <c r="B45" s="1865"/>
      <c r="C45" s="1568" t="s">
        <v>806</v>
      </c>
      <c r="D45" s="1569">
        <v>6170325.2599999998</v>
      </c>
      <c r="E45" s="1572">
        <v>0</v>
      </c>
      <c r="F45" s="1570">
        <v>26077.35</v>
      </c>
      <c r="G45" s="1572">
        <v>0</v>
      </c>
      <c r="H45" s="1572">
        <v>0</v>
      </c>
      <c r="I45" s="1572">
        <v>0</v>
      </c>
      <c r="J45" s="1572">
        <v>0</v>
      </c>
      <c r="K45" s="1572">
        <v>0</v>
      </c>
      <c r="L45" s="1572">
        <v>0</v>
      </c>
      <c r="M45" s="1572">
        <v>0</v>
      </c>
      <c r="N45" s="1572">
        <v>0</v>
      </c>
    </row>
    <row r="46" spans="1:14" s="1574" customFormat="1" ht="25.15" customHeight="1">
      <c r="A46" s="1878"/>
      <c r="B46" s="1579">
        <v>730</v>
      </c>
      <c r="C46" s="1568" t="s">
        <v>808</v>
      </c>
      <c r="D46" s="1569">
        <v>16321.04</v>
      </c>
      <c r="E46" s="1572">
        <v>0</v>
      </c>
      <c r="F46" s="1580">
        <v>0</v>
      </c>
      <c r="G46" s="1572">
        <v>0</v>
      </c>
      <c r="H46" s="1572">
        <v>0</v>
      </c>
      <c r="I46" s="1572">
        <v>0</v>
      </c>
      <c r="J46" s="1572">
        <v>0</v>
      </c>
      <c r="K46" s="1572">
        <v>0</v>
      </c>
      <c r="L46" s="1572">
        <v>0</v>
      </c>
      <c r="M46" s="1572">
        <v>0</v>
      </c>
      <c r="N46" s="1572">
        <v>0</v>
      </c>
    </row>
    <row r="47" spans="1:14" s="1574" customFormat="1" ht="25.15" customHeight="1">
      <c r="A47" s="1878"/>
      <c r="B47" s="1579">
        <v>750</v>
      </c>
      <c r="C47" s="1568" t="s">
        <v>808</v>
      </c>
      <c r="D47" s="1569">
        <v>740706.97</v>
      </c>
      <c r="E47" s="1581">
        <v>556357.6</v>
      </c>
      <c r="F47" s="1572">
        <v>0</v>
      </c>
      <c r="G47" s="1572">
        <v>0</v>
      </c>
      <c r="H47" s="1572">
        <v>0</v>
      </c>
      <c r="I47" s="1572">
        <v>0</v>
      </c>
      <c r="J47" s="1572">
        <v>0</v>
      </c>
      <c r="K47" s="1572">
        <v>0</v>
      </c>
      <c r="L47" s="1572">
        <v>0</v>
      </c>
      <c r="M47" s="1572">
        <v>0</v>
      </c>
      <c r="N47" s="1572">
        <v>0</v>
      </c>
    </row>
    <row r="48" spans="1:14" s="1574" customFormat="1" ht="25.15" customHeight="1">
      <c r="A48" s="1878"/>
      <c r="B48" s="1863">
        <v>758</v>
      </c>
      <c r="C48" s="1568" t="s">
        <v>896</v>
      </c>
      <c r="D48" s="1572">
        <v>0</v>
      </c>
      <c r="E48" s="1572">
        <v>0</v>
      </c>
      <c r="F48" s="1572">
        <v>0</v>
      </c>
      <c r="G48" s="1572">
        <v>0</v>
      </c>
      <c r="H48" s="1570">
        <v>24881.759999999998</v>
      </c>
      <c r="I48" s="1570">
        <v>68993.460000000006</v>
      </c>
      <c r="J48" s="1570">
        <v>94681.11</v>
      </c>
      <c r="K48" s="1570">
        <v>265710.14</v>
      </c>
      <c r="L48" s="1570">
        <v>96808.639999999999</v>
      </c>
      <c r="M48" s="1570">
        <v>1312445.93</v>
      </c>
      <c r="N48" s="1572">
        <v>0</v>
      </c>
    </row>
    <row r="49" spans="1:14" s="1574" customFormat="1" ht="25.15" customHeight="1">
      <c r="A49" s="1878"/>
      <c r="B49" s="1864"/>
      <c r="C49" s="1568" t="s">
        <v>899</v>
      </c>
      <c r="D49" s="1572">
        <v>0</v>
      </c>
      <c r="E49" s="1572">
        <v>0</v>
      </c>
      <c r="F49" s="1572">
        <v>0</v>
      </c>
      <c r="G49" s="1572">
        <v>0</v>
      </c>
      <c r="H49" s="1570">
        <v>7381.32</v>
      </c>
      <c r="I49" s="1570">
        <v>232496.3</v>
      </c>
      <c r="J49" s="1570">
        <v>24770.78</v>
      </c>
      <c r="K49" s="1570">
        <v>6538.54</v>
      </c>
      <c r="L49" s="1570">
        <v>671954.56</v>
      </c>
      <c r="M49" s="1570">
        <v>835420.96</v>
      </c>
      <c r="N49" s="1572">
        <v>0</v>
      </c>
    </row>
    <row r="50" spans="1:14" s="1574" customFormat="1" ht="25.15" customHeight="1">
      <c r="A50" s="1878"/>
      <c r="B50" s="1864"/>
      <c r="C50" s="1568" t="s">
        <v>900</v>
      </c>
      <c r="D50" s="1569">
        <v>11771472.100000001</v>
      </c>
      <c r="E50" s="1569">
        <v>944112.1100000001</v>
      </c>
      <c r="F50" s="1569">
        <v>513242.62</v>
      </c>
      <c r="G50" s="1571">
        <v>276</v>
      </c>
      <c r="H50" s="1572">
        <v>0</v>
      </c>
      <c r="I50" s="1572">
        <v>0</v>
      </c>
      <c r="J50" s="1572">
        <v>0</v>
      </c>
      <c r="K50" s="1572">
        <v>0</v>
      </c>
      <c r="L50" s="1572">
        <v>0</v>
      </c>
      <c r="M50" s="1572">
        <v>0</v>
      </c>
      <c r="N50" s="1571">
        <v>3.08</v>
      </c>
    </row>
    <row r="51" spans="1:14" s="1574" customFormat="1" ht="25.15" customHeight="1">
      <c r="A51" s="1878"/>
      <c r="B51" s="1864"/>
      <c r="C51" s="1568" t="s">
        <v>901</v>
      </c>
      <c r="D51" s="1572">
        <v>0</v>
      </c>
      <c r="E51" s="1572">
        <v>0</v>
      </c>
      <c r="F51" s="1572">
        <v>0</v>
      </c>
      <c r="G51" s="1569">
        <v>20564.97</v>
      </c>
      <c r="H51" s="1570">
        <v>4955.6000000000004</v>
      </c>
      <c r="I51" s="1570">
        <v>2432.9699999999998</v>
      </c>
      <c r="J51" s="1572">
        <v>0</v>
      </c>
      <c r="K51" s="1572">
        <v>0</v>
      </c>
      <c r="L51" s="1572">
        <v>0</v>
      </c>
      <c r="M51" s="1572">
        <v>0</v>
      </c>
      <c r="N51" s="1572">
        <v>0</v>
      </c>
    </row>
    <row r="52" spans="1:14" s="1574" customFormat="1" ht="25.15" customHeight="1">
      <c r="A52" s="1878"/>
      <c r="B52" s="1864"/>
      <c r="C52" s="1568" t="s">
        <v>902</v>
      </c>
      <c r="D52" s="1569">
        <v>7412689.3999999994</v>
      </c>
      <c r="E52" s="1570">
        <v>865786.74</v>
      </c>
      <c r="F52" s="1570">
        <v>17420078.52</v>
      </c>
      <c r="G52" s="1572">
        <v>0</v>
      </c>
      <c r="H52" s="1572">
        <v>0</v>
      </c>
      <c r="I52" s="1572">
        <v>0</v>
      </c>
      <c r="J52" s="1572">
        <v>0</v>
      </c>
      <c r="K52" s="1572">
        <v>0</v>
      </c>
      <c r="L52" s="1572">
        <v>0</v>
      </c>
      <c r="M52" s="1572">
        <v>0</v>
      </c>
      <c r="N52" s="1572">
        <v>0</v>
      </c>
    </row>
    <row r="53" spans="1:14" s="1574" customFormat="1" ht="25.15" customHeight="1">
      <c r="A53" s="1878"/>
      <c r="B53" s="1864"/>
      <c r="C53" s="1568" t="s">
        <v>903</v>
      </c>
      <c r="D53" s="1572">
        <v>0</v>
      </c>
      <c r="E53" s="1572">
        <v>0</v>
      </c>
      <c r="F53" s="1572">
        <v>0</v>
      </c>
      <c r="G53" s="1572">
        <v>0</v>
      </c>
      <c r="H53" s="1572">
        <v>0</v>
      </c>
      <c r="I53" s="1570">
        <v>10805.22</v>
      </c>
      <c r="J53" s="1570">
        <v>4384.8599999999997</v>
      </c>
      <c r="K53" s="1572">
        <v>0</v>
      </c>
      <c r="L53" s="1572">
        <v>0</v>
      </c>
      <c r="M53" s="1570">
        <v>2870.42</v>
      </c>
      <c r="N53" s="1572">
        <v>0</v>
      </c>
    </row>
    <row r="54" spans="1:14" s="1574" customFormat="1" ht="25.15" customHeight="1">
      <c r="A54" s="1878"/>
      <c r="B54" s="1864"/>
      <c r="C54" s="1568" t="s">
        <v>904</v>
      </c>
      <c r="D54" s="1569">
        <v>32222564.57</v>
      </c>
      <c r="E54" s="1570">
        <v>2337309.17</v>
      </c>
      <c r="F54" s="1570">
        <v>208128.02</v>
      </c>
      <c r="G54" s="1572">
        <v>0</v>
      </c>
      <c r="H54" s="1572">
        <v>0</v>
      </c>
      <c r="I54" s="1572">
        <v>0</v>
      </c>
      <c r="J54" s="1572">
        <v>0</v>
      </c>
      <c r="K54" s="1572">
        <v>0</v>
      </c>
      <c r="L54" s="1572">
        <v>0</v>
      </c>
      <c r="M54" s="1572">
        <v>0</v>
      </c>
      <c r="N54" s="1570">
        <v>1690.92</v>
      </c>
    </row>
    <row r="55" spans="1:14" s="1574" customFormat="1" ht="25.15" customHeight="1">
      <c r="A55" s="1878"/>
      <c r="B55" s="1864"/>
      <c r="C55" s="1568" t="s">
        <v>905</v>
      </c>
      <c r="D55" s="1572">
        <v>0</v>
      </c>
      <c r="E55" s="1572">
        <v>0</v>
      </c>
      <c r="F55" s="1572">
        <v>0</v>
      </c>
      <c r="G55" s="1571">
        <v>369.4</v>
      </c>
      <c r="H55" s="1570">
        <v>634.27</v>
      </c>
      <c r="I55" s="1570">
        <v>1308.99</v>
      </c>
      <c r="J55" s="1572">
        <v>0</v>
      </c>
      <c r="K55" s="1570">
        <v>8152.06</v>
      </c>
      <c r="L55" s="1572">
        <v>0</v>
      </c>
      <c r="M55" s="1570">
        <v>194740.04</v>
      </c>
      <c r="N55" s="1572">
        <v>0</v>
      </c>
    </row>
    <row r="56" spans="1:14" s="1574" customFormat="1" ht="25.15" customHeight="1">
      <c r="A56" s="1878"/>
      <c r="B56" s="1864"/>
      <c r="C56" s="1568" t="s">
        <v>860</v>
      </c>
      <c r="D56" s="1569">
        <v>4693801.3100000005</v>
      </c>
      <c r="E56" s="1570">
        <v>395223.68</v>
      </c>
      <c r="F56" s="1570">
        <v>28629.97</v>
      </c>
      <c r="G56" s="1572">
        <v>0</v>
      </c>
      <c r="H56" s="1572">
        <v>0</v>
      </c>
      <c r="I56" s="1572">
        <v>0</v>
      </c>
      <c r="J56" s="1572">
        <v>0</v>
      </c>
      <c r="K56" s="1572">
        <v>0</v>
      </c>
      <c r="L56" s="1572">
        <v>0</v>
      </c>
      <c r="M56" s="1572">
        <v>0</v>
      </c>
      <c r="N56" s="1575">
        <v>9035.02</v>
      </c>
    </row>
    <row r="57" spans="1:14" s="1574" customFormat="1" ht="25.15" customHeight="1">
      <c r="A57" s="1878"/>
      <c r="B57" s="1864"/>
      <c r="C57" s="1568" t="s">
        <v>832</v>
      </c>
      <c r="D57" s="1572">
        <v>0</v>
      </c>
      <c r="E57" s="1572">
        <v>0</v>
      </c>
      <c r="F57" s="1572">
        <v>0</v>
      </c>
      <c r="G57" s="1572">
        <v>0</v>
      </c>
      <c r="H57" s="1570">
        <v>782956.42</v>
      </c>
      <c r="I57" s="1570">
        <v>19508.78</v>
      </c>
      <c r="J57" s="1570">
        <v>1033497.81</v>
      </c>
      <c r="K57" s="1570">
        <v>551264.37</v>
      </c>
      <c r="L57" s="1572">
        <v>0</v>
      </c>
      <c r="M57" s="1570">
        <v>91045.99</v>
      </c>
      <c r="N57" s="1572">
        <v>0</v>
      </c>
    </row>
    <row r="58" spans="1:14" s="1574" customFormat="1" ht="25.15" customHeight="1">
      <c r="A58" s="1878"/>
      <c r="B58" s="1864"/>
      <c r="C58" s="1568" t="s">
        <v>814</v>
      </c>
      <c r="D58" s="1569">
        <v>20818637.539999999</v>
      </c>
      <c r="E58" s="1570">
        <v>4751227.07</v>
      </c>
      <c r="F58" s="1570">
        <v>911074.38</v>
      </c>
      <c r="G58" s="1570">
        <v>112304.52</v>
      </c>
      <c r="H58" s="1572">
        <v>0</v>
      </c>
      <c r="I58" s="1572">
        <v>0</v>
      </c>
      <c r="J58" s="1572">
        <v>0</v>
      </c>
      <c r="K58" s="1572">
        <v>0</v>
      </c>
      <c r="L58" s="1572">
        <v>0</v>
      </c>
      <c r="M58" s="1572">
        <v>0</v>
      </c>
      <c r="N58" s="1575">
        <v>58973.86</v>
      </c>
    </row>
    <row r="59" spans="1:14" s="1574" customFormat="1" ht="25.15" customHeight="1">
      <c r="A59" s="1878"/>
      <c r="B59" s="1864"/>
      <c r="C59" s="1568" t="s">
        <v>906</v>
      </c>
      <c r="D59" s="1582">
        <v>0</v>
      </c>
      <c r="E59" s="1580">
        <v>0</v>
      </c>
      <c r="F59" s="1580">
        <v>0</v>
      </c>
      <c r="G59" s="1572">
        <v>0</v>
      </c>
      <c r="H59" s="1571">
        <v>285.14999999999998</v>
      </c>
      <c r="I59" s="1570">
        <v>3482.52</v>
      </c>
      <c r="J59" s="1572">
        <v>0</v>
      </c>
      <c r="K59" s="1572">
        <v>0</v>
      </c>
      <c r="L59" s="1570">
        <v>1505.85</v>
      </c>
      <c r="M59" s="1571">
        <v>397.15</v>
      </c>
      <c r="N59" s="1572">
        <v>0</v>
      </c>
    </row>
    <row r="60" spans="1:14" s="1574" customFormat="1" ht="25.15" customHeight="1">
      <c r="A60" s="1878"/>
      <c r="B60" s="1864"/>
      <c r="C60" s="1568" t="s">
        <v>815</v>
      </c>
      <c r="D60" s="1569">
        <v>39045807.490000002</v>
      </c>
      <c r="E60" s="1570">
        <v>4398945.1500000004</v>
      </c>
      <c r="F60" s="1570">
        <v>6439155.7300000004</v>
      </c>
      <c r="G60" s="1570">
        <v>8035719.0200000005</v>
      </c>
      <c r="H60" s="1572">
        <v>0</v>
      </c>
      <c r="I60" s="1572">
        <v>0</v>
      </c>
      <c r="J60" s="1572">
        <v>0</v>
      </c>
      <c r="K60" s="1572">
        <v>0</v>
      </c>
      <c r="L60" s="1572">
        <v>0</v>
      </c>
      <c r="M60" s="1572">
        <v>0</v>
      </c>
      <c r="N60" s="1572">
        <v>0</v>
      </c>
    </row>
    <row r="61" spans="1:14" s="1574" customFormat="1" ht="25.15" customHeight="1">
      <c r="A61" s="1878"/>
      <c r="B61" s="1864"/>
      <c r="C61" s="1568" t="s">
        <v>907</v>
      </c>
      <c r="D61" s="1572">
        <v>0</v>
      </c>
      <c r="E61" s="1572">
        <v>0</v>
      </c>
      <c r="F61" s="1572">
        <v>0</v>
      </c>
      <c r="G61" s="1570">
        <v>14593.46</v>
      </c>
      <c r="H61" s="1570">
        <v>92705.22</v>
      </c>
      <c r="I61" s="1570">
        <v>1957.38</v>
      </c>
      <c r="J61" s="1572">
        <v>0</v>
      </c>
      <c r="K61" s="1570">
        <v>1083.8499999999999</v>
      </c>
      <c r="L61" s="1570">
        <v>2040.96</v>
      </c>
      <c r="M61" s="1572">
        <v>0</v>
      </c>
      <c r="N61" s="1572">
        <v>0</v>
      </c>
    </row>
    <row r="62" spans="1:14" s="1574" customFormat="1" ht="25.15" customHeight="1">
      <c r="A62" s="1878"/>
      <c r="B62" s="1864"/>
      <c r="C62" s="1568" t="s">
        <v>908</v>
      </c>
      <c r="D62" s="1569">
        <v>9846597.3200000003</v>
      </c>
      <c r="E62" s="1570">
        <v>1954306.17</v>
      </c>
      <c r="F62" s="1570">
        <v>847157.73</v>
      </c>
      <c r="G62" s="1570">
        <v>40425.089999999997</v>
      </c>
      <c r="H62" s="1572">
        <v>0</v>
      </c>
      <c r="I62" s="1572">
        <v>0</v>
      </c>
      <c r="J62" s="1572">
        <v>0</v>
      </c>
      <c r="K62" s="1572">
        <v>0</v>
      </c>
      <c r="L62" s="1572">
        <v>0</v>
      </c>
      <c r="M62" s="1572">
        <v>0</v>
      </c>
      <c r="N62" s="1570">
        <v>25968.47</v>
      </c>
    </row>
    <row r="63" spans="1:14" s="1574" customFormat="1" ht="25.15" customHeight="1">
      <c r="A63" s="1878"/>
      <c r="B63" s="1864"/>
      <c r="C63" s="1568" t="s">
        <v>909</v>
      </c>
      <c r="D63" s="1572">
        <v>0</v>
      </c>
      <c r="E63" s="1572">
        <v>0</v>
      </c>
      <c r="F63" s="1572">
        <v>0</v>
      </c>
      <c r="G63" s="1572">
        <v>0</v>
      </c>
      <c r="H63" s="1570">
        <v>12908.81</v>
      </c>
      <c r="I63" s="1572">
        <v>0</v>
      </c>
      <c r="J63" s="1572">
        <v>0</v>
      </c>
      <c r="K63" s="1572">
        <v>0</v>
      </c>
      <c r="L63" s="1570">
        <v>147168.76</v>
      </c>
      <c r="M63" s="1572">
        <v>0</v>
      </c>
      <c r="N63" s="1572">
        <v>0</v>
      </c>
    </row>
    <row r="64" spans="1:14" s="1574" customFormat="1" ht="25.15" customHeight="1">
      <c r="A64" s="1878"/>
      <c r="B64" s="1864"/>
      <c r="C64" s="1568" t="s">
        <v>817</v>
      </c>
      <c r="D64" s="1569">
        <v>5468251.5700000003</v>
      </c>
      <c r="E64" s="1570">
        <v>1854375</v>
      </c>
      <c r="F64" s="1570">
        <v>509481.8</v>
      </c>
      <c r="G64" s="1572">
        <v>0</v>
      </c>
      <c r="H64" s="1572">
        <v>0</v>
      </c>
      <c r="I64" s="1572">
        <v>0</v>
      </c>
      <c r="J64" s="1572">
        <v>0</v>
      </c>
      <c r="K64" s="1572">
        <v>0</v>
      </c>
      <c r="L64" s="1572">
        <v>0</v>
      </c>
      <c r="M64" s="1572">
        <v>0</v>
      </c>
      <c r="N64" s="1570">
        <v>27217.51</v>
      </c>
    </row>
    <row r="65" spans="1:14" s="1574" customFormat="1" ht="25.15" customHeight="1">
      <c r="A65" s="1878"/>
      <c r="B65" s="1864"/>
      <c r="C65" s="1568" t="s">
        <v>910</v>
      </c>
      <c r="D65" s="1572">
        <v>0</v>
      </c>
      <c r="E65" s="1572">
        <v>0</v>
      </c>
      <c r="F65" s="1572">
        <v>0</v>
      </c>
      <c r="G65" s="1572">
        <v>0</v>
      </c>
      <c r="H65" s="1572">
        <v>0</v>
      </c>
      <c r="I65" s="1572">
        <v>0</v>
      </c>
      <c r="J65" s="1572">
        <v>0</v>
      </c>
      <c r="K65" s="1572">
        <v>0</v>
      </c>
      <c r="L65" s="1570">
        <v>33651.64</v>
      </c>
      <c r="M65" s="1572">
        <v>0</v>
      </c>
      <c r="N65" s="1572">
        <v>0</v>
      </c>
    </row>
    <row r="66" spans="1:14" s="1574" customFormat="1" ht="25.15" customHeight="1">
      <c r="A66" s="1878"/>
      <c r="B66" s="1864"/>
      <c r="C66" s="1568" t="s">
        <v>818</v>
      </c>
      <c r="D66" s="1569">
        <v>25240763.27</v>
      </c>
      <c r="E66" s="1569">
        <v>297728.82</v>
      </c>
      <c r="F66" s="1569">
        <v>371548.06</v>
      </c>
      <c r="G66" s="1571">
        <v>140.76</v>
      </c>
      <c r="H66" s="1572">
        <v>0</v>
      </c>
      <c r="I66" s="1572">
        <v>0</v>
      </c>
      <c r="J66" s="1572">
        <v>0</v>
      </c>
      <c r="K66" s="1572">
        <v>0</v>
      </c>
      <c r="L66" s="1572">
        <v>0</v>
      </c>
      <c r="M66" s="1572">
        <v>0</v>
      </c>
      <c r="N66" s="1572">
        <v>0</v>
      </c>
    </row>
    <row r="67" spans="1:14" s="1574" customFormat="1" ht="25.15" customHeight="1">
      <c r="A67" s="1878"/>
      <c r="B67" s="1864"/>
      <c r="C67" s="1568" t="s">
        <v>911</v>
      </c>
      <c r="D67" s="1572">
        <v>0</v>
      </c>
      <c r="E67" s="1572">
        <v>0</v>
      </c>
      <c r="F67" s="1572">
        <v>0</v>
      </c>
      <c r="G67" s="1572">
        <v>0</v>
      </c>
      <c r="H67" s="1570">
        <v>129578.22</v>
      </c>
      <c r="I67" s="1572">
        <v>0</v>
      </c>
      <c r="J67" s="1570">
        <v>190264.28</v>
      </c>
      <c r="K67" s="1570">
        <v>24592</v>
      </c>
      <c r="L67" s="1570">
        <v>25184.04</v>
      </c>
      <c r="M67" s="1572">
        <v>0</v>
      </c>
      <c r="N67" s="1572">
        <v>0</v>
      </c>
    </row>
    <row r="68" spans="1:14" s="1574" customFormat="1" ht="25.15" customHeight="1">
      <c r="A68" s="1878"/>
      <c r="B68" s="1864"/>
      <c r="C68" s="1568" t="s">
        <v>819</v>
      </c>
      <c r="D68" s="1569">
        <v>4131897.45</v>
      </c>
      <c r="E68" s="1570">
        <v>113285.26000000001</v>
      </c>
      <c r="F68" s="1570">
        <v>364739.56</v>
      </c>
      <c r="G68" s="1572">
        <v>0</v>
      </c>
      <c r="H68" s="1572">
        <v>0</v>
      </c>
      <c r="I68" s="1572">
        <v>0</v>
      </c>
      <c r="J68" s="1572">
        <v>0</v>
      </c>
      <c r="K68" s="1572">
        <v>0</v>
      </c>
      <c r="L68" s="1572">
        <v>0</v>
      </c>
      <c r="M68" s="1572">
        <v>0</v>
      </c>
      <c r="N68" s="1572">
        <v>0</v>
      </c>
    </row>
    <row r="69" spans="1:14" s="1574" customFormat="1" ht="25.15" customHeight="1">
      <c r="A69" s="1878"/>
      <c r="B69" s="1864"/>
      <c r="C69" s="1568" t="s">
        <v>912</v>
      </c>
      <c r="D69" s="1569">
        <v>21065309.280000001</v>
      </c>
      <c r="E69" s="1570">
        <v>1803065.22</v>
      </c>
      <c r="F69" s="1570">
        <v>334802.26</v>
      </c>
      <c r="G69" s="1570">
        <v>2517.6</v>
      </c>
      <c r="H69" s="1572">
        <v>0</v>
      </c>
      <c r="I69" s="1572">
        <v>0</v>
      </c>
      <c r="J69" s="1572">
        <v>0</v>
      </c>
      <c r="K69" s="1572">
        <v>0</v>
      </c>
      <c r="L69" s="1572">
        <v>0</v>
      </c>
      <c r="M69" s="1572">
        <v>0</v>
      </c>
      <c r="N69" s="1572">
        <v>0</v>
      </c>
    </row>
    <row r="70" spans="1:14" s="1574" customFormat="1" ht="25.15" customHeight="1">
      <c r="A70" s="1878"/>
      <c r="B70" s="1864"/>
      <c r="C70" s="1568" t="s">
        <v>913</v>
      </c>
      <c r="D70" s="1572">
        <v>0</v>
      </c>
      <c r="E70" s="1572">
        <v>0</v>
      </c>
      <c r="F70" s="1572">
        <v>0</v>
      </c>
      <c r="G70" s="1570">
        <v>19622.12</v>
      </c>
      <c r="H70" s="1570">
        <v>93351.25</v>
      </c>
      <c r="I70" s="1572">
        <v>0</v>
      </c>
      <c r="J70" s="1570">
        <v>141095.82</v>
      </c>
      <c r="K70" s="1570">
        <v>173937.95</v>
      </c>
      <c r="L70" s="1570">
        <v>27419.18</v>
      </c>
      <c r="M70" s="1570">
        <v>49968.83</v>
      </c>
      <c r="N70" s="1572">
        <v>0</v>
      </c>
    </row>
    <row r="71" spans="1:14" s="1574" customFormat="1" ht="25.15" customHeight="1">
      <c r="A71" s="1878"/>
      <c r="B71" s="1864"/>
      <c r="C71" s="1568" t="s">
        <v>914</v>
      </c>
      <c r="D71" s="1569">
        <v>18366662.440000001</v>
      </c>
      <c r="E71" s="1570">
        <v>1866723.67</v>
      </c>
      <c r="F71" s="1570">
        <v>1098715.78</v>
      </c>
      <c r="G71" s="1570">
        <v>29133.45</v>
      </c>
      <c r="H71" s="1572">
        <v>0</v>
      </c>
      <c r="I71" s="1572">
        <v>0</v>
      </c>
      <c r="J71" s="1572">
        <v>0</v>
      </c>
      <c r="K71" s="1572">
        <v>0</v>
      </c>
      <c r="L71" s="1572">
        <v>0</v>
      </c>
      <c r="M71" s="1572">
        <v>0</v>
      </c>
      <c r="N71" s="1572">
        <v>0</v>
      </c>
    </row>
    <row r="72" spans="1:14" s="1574" customFormat="1" ht="25.15" customHeight="1">
      <c r="A72" s="1878"/>
      <c r="B72" s="1864"/>
      <c r="C72" s="1568" t="s">
        <v>915</v>
      </c>
      <c r="D72" s="1572">
        <v>0</v>
      </c>
      <c r="E72" s="1572">
        <v>0</v>
      </c>
      <c r="F72" s="1572">
        <v>0</v>
      </c>
      <c r="G72" s="1570">
        <v>13749.98</v>
      </c>
      <c r="H72" s="1570">
        <v>22445.58</v>
      </c>
      <c r="I72" s="1569">
        <v>235047.29</v>
      </c>
      <c r="J72" s="1572">
        <v>0</v>
      </c>
      <c r="K72" s="1572">
        <v>0</v>
      </c>
      <c r="L72" s="1569">
        <v>2579.17</v>
      </c>
      <c r="M72" s="1572">
        <v>0</v>
      </c>
      <c r="N72" s="1572">
        <v>0</v>
      </c>
    </row>
    <row r="73" spans="1:14" s="1574" customFormat="1" ht="25.15" customHeight="1">
      <c r="A73" s="1878"/>
      <c r="B73" s="1864"/>
      <c r="C73" s="1568" t="s">
        <v>916</v>
      </c>
      <c r="D73" s="1569">
        <v>13167769.48</v>
      </c>
      <c r="E73" s="1570">
        <v>1009363.51</v>
      </c>
      <c r="F73" s="1569">
        <v>169888.6</v>
      </c>
      <c r="G73" s="1572">
        <v>0</v>
      </c>
      <c r="H73" s="1572">
        <v>0</v>
      </c>
      <c r="I73" s="1572">
        <v>0</v>
      </c>
      <c r="J73" s="1572">
        <v>0</v>
      </c>
      <c r="K73" s="1572">
        <v>0</v>
      </c>
      <c r="L73" s="1572">
        <v>0</v>
      </c>
      <c r="M73" s="1572">
        <v>0</v>
      </c>
      <c r="N73" s="1571">
        <v>295.57</v>
      </c>
    </row>
    <row r="74" spans="1:14" s="1574" customFormat="1" ht="25.15" customHeight="1">
      <c r="A74" s="1878"/>
      <c r="B74" s="1864"/>
      <c r="C74" s="1568" t="s">
        <v>917</v>
      </c>
      <c r="D74" s="1572">
        <v>0</v>
      </c>
      <c r="E74" s="1572">
        <v>0</v>
      </c>
      <c r="F74" s="1572">
        <v>0</v>
      </c>
      <c r="G74" s="1572">
        <v>0</v>
      </c>
      <c r="H74" s="1572">
        <v>0</v>
      </c>
      <c r="I74" s="1570">
        <v>31845.62</v>
      </c>
      <c r="J74" s="1570">
        <v>23722.26</v>
      </c>
      <c r="K74" s="1572">
        <v>0</v>
      </c>
      <c r="L74" s="1570">
        <v>12496.44</v>
      </c>
      <c r="M74" s="1572">
        <v>0</v>
      </c>
      <c r="N74" s="1572">
        <v>0</v>
      </c>
    </row>
    <row r="75" spans="1:14" s="1574" customFormat="1" ht="25.15" customHeight="1">
      <c r="A75" s="1878"/>
      <c r="B75" s="1864"/>
      <c r="C75" s="1568" t="s">
        <v>918</v>
      </c>
      <c r="D75" s="1569">
        <v>4829904.4399999995</v>
      </c>
      <c r="E75" s="1569">
        <v>622856.24</v>
      </c>
      <c r="F75" s="1569">
        <v>941510.08</v>
      </c>
      <c r="G75" s="1569">
        <v>68020.990000000005</v>
      </c>
      <c r="H75" s="1572">
        <v>0</v>
      </c>
      <c r="I75" s="1572">
        <v>0</v>
      </c>
      <c r="J75" s="1572">
        <v>0</v>
      </c>
      <c r="K75" s="1572">
        <v>0</v>
      </c>
      <c r="L75" s="1572">
        <v>0</v>
      </c>
      <c r="M75" s="1572">
        <v>0</v>
      </c>
      <c r="N75" s="1570">
        <v>91211.71</v>
      </c>
    </row>
    <row r="76" spans="1:14" s="1574" customFormat="1" ht="25.15" customHeight="1">
      <c r="A76" s="1878"/>
      <c r="B76" s="1864"/>
      <c r="C76" s="1568" t="s">
        <v>919</v>
      </c>
      <c r="D76" s="1572">
        <v>0</v>
      </c>
      <c r="E76" s="1572">
        <v>0</v>
      </c>
      <c r="F76" s="1572">
        <v>0</v>
      </c>
      <c r="G76" s="1569">
        <v>11189.59</v>
      </c>
      <c r="H76" s="1571">
        <v>130.05000000000001</v>
      </c>
      <c r="I76" s="1572">
        <v>0</v>
      </c>
      <c r="J76" s="1572">
        <v>0</v>
      </c>
      <c r="K76" s="1572">
        <v>0</v>
      </c>
      <c r="L76" s="1572">
        <v>0</v>
      </c>
      <c r="M76" s="1570">
        <v>1500</v>
      </c>
      <c r="N76" s="1572">
        <v>0</v>
      </c>
    </row>
    <row r="77" spans="1:14" s="1574" customFormat="1" ht="25.15" customHeight="1">
      <c r="A77" s="1878"/>
      <c r="B77" s="1864"/>
      <c r="C77" s="1568" t="s">
        <v>824</v>
      </c>
      <c r="D77" s="1569">
        <v>15366561.940000001</v>
      </c>
      <c r="E77" s="1570">
        <v>1409940.06</v>
      </c>
      <c r="F77" s="1570">
        <v>345231.35999999999</v>
      </c>
      <c r="G77" s="1569">
        <v>26417.65</v>
      </c>
      <c r="H77" s="1572">
        <v>0</v>
      </c>
      <c r="I77" s="1572">
        <v>0</v>
      </c>
      <c r="J77" s="1572">
        <v>0</v>
      </c>
      <c r="K77" s="1572">
        <v>0</v>
      </c>
      <c r="L77" s="1572">
        <v>0</v>
      </c>
      <c r="M77" s="1572">
        <v>0</v>
      </c>
      <c r="N77" s="1572">
        <v>0</v>
      </c>
    </row>
    <row r="78" spans="1:14" s="1574" customFormat="1" ht="25.15" customHeight="1">
      <c r="A78" s="1878"/>
      <c r="B78" s="1864"/>
      <c r="C78" s="1568" t="s">
        <v>920</v>
      </c>
      <c r="D78" s="1572">
        <v>0</v>
      </c>
      <c r="E78" s="1572">
        <v>0</v>
      </c>
      <c r="F78" s="1572">
        <v>0</v>
      </c>
      <c r="G78" s="1571">
        <v>187.61</v>
      </c>
      <c r="H78" s="1569">
        <v>345649.98</v>
      </c>
      <c r="I78" s="1570">
        <v>9503.51</v>
      </c>
      <c r="J78" s="1572">
        <v>0</v>
      </c>
      <c r="K78" s="1572">
        <v>0</v>
      </c>
      <c r="L78" s="1570">
        <v>10805.86</v>
      </c>
      <c r="M78" s="1572">
        <v>0</v>
      </c>
      <c r="N78" s="1572">
        <v>0</v>
      </c>
    </row>
    <row r="79" spans="1:14" s="1574" customFormat="1" ht="25.15" customHeight="1">
      <c r="A79" s="1878"/>
      <c r="B79" s="1865"/>
      <c r="C79" s="1568" t="s">
        <v>921</v>
      </c>
      <c r="D79" s="1569">
        <v>7497269.0899999999</v>
      </c>
      <c r="E79" s="1570">
        <v>1111109.52</v>
      </c>
      <c r="F79" s="1570">
        <v>50104.99</v>
      </c>
      <c r="G79" s="1572">
        <v>0</v>
      </c>
      <c r="H79" s="1572">
        <v>0</v>
      </c>
      <c r="I79" s="1572">
        <v>0</v>
      </c>
      <c r="J79" s="1572">
        <v>0</v>
      </c>
      <c r="K79" s="1572">
        <v>0</v>
      </c>
      <c r="L79" s="1572">
        <v>0</v>
      </c>
      <c r="M79" s="1572">
        <v>0</v>
      </c>
      <c r="N79" s="1570">
        <v>50000</v>
      </c>
    </row>
    <row r="80" spans="1:14" s="1574" customFormat="1" ht="25.15" customHeight="1">
      <c r="A80" s="1878"/>
      <c r="B80" s="1564">
        <v>801</v>
      </c>
      <c r="C80" s="1568" t="s">
        <v>808</v>
      </c>
      <c r="D80" s="1569">
        <v>1193750.98</v>
      </c>
      <c r="E80" s="1569">
        <v>1381873.72</v>
      </c>
      <c r="F80" s="1570">
        <v>2836868.24</v>
      </c>
      <c r="G80" s="1572">
        <v>0</v>
      </c>
      <c r="H80" s="1572">
        <v>0</v>
      </c>
      <c r="I80" s="1572">
        <v>0</v>
      </c>
      <c r="J80" s="1572">
        <v>0</v>
      </c>
      <c r="K80" s="1572">
        <v>0</v>
      </c>
      <c r="L80" s="1572">
        <v>0</v>
      </c>
      <c r="M80" s="1572">
        <v>0</v>
      </c>
      <c r="N80" s="1583">
        <v>19.829999999999998</v>
      </c>
    </row>
    <row r="81" spans="1:14" s="1574" customFormat="1" ht="25.15" customHeight="1">
      <c r="A81" s="1878"/>
      <c r="B81" s="1564">
        <v>851</v>
      </c>
      <c r="C81" s="1568" t="s">
        <v>808</v>
      </c>
      <c r="D81" s="1569">
        <v>641377.59</v>
      </c>
      <c r="E81" s="1572">
        <v>0</v>
      </c>
      <c r="F81" s="1572">
        <v>0</v>
      </c>
      <c r="G81" s="1572">
        <v>0</v>
      </c>
      <c r="H81" s="1572">
        <v>0</v>
      </c>
      <c r="I81" s="1572">
        <v>0</v>
      </c>
      <c r="J81" s="1572">
        <v>0</v>
      </c>
      <c r="K81" s="1572">
        <v>0</v>
      </c>
      <c r="L81" s="1572">
        <v>0</v>
      </c>
      <c r="M81" s="1572">
        <v>0</v>
      </c>
      <c r="N81" s="1572">
        <v>0</v>
      </c>
    </row>
    <row r="82" spans="1:14" s="1574" customFormat="1" ht="25.15" customHeight="1">
      <c r="A82" s="1878"/>
      <c r="B82" s="1564">
        <v>852</v>
      </c>
      <c r="C82" s="1568" t="s">
        <v>808</v>
      </c>
      <c r="D82" s="1569">
        <v>75485.61</v>
      </c>
      <c r="E82" s="1572">
        <v>0</v>
      </c>
      <c r="F82" s="1572">
        <v>0</v>
      </c>
      <c r="G82" s="1572">
        <v>0</v>
      </c>
      <c r="H82" s="1572">
        <v>0</v>
      </c>
      <c r="I82" s="1572">
        <v>0</v>
      </c>
      <c r="J82" s="1572">
        <v>0</v>
      </c>
      <c r="K82" s="1572">
        <v>0</v>
      </c>
      <c r="L82" s="1572">
        <v>0</v>
      </c>
      <c r="M82" s="1572">
        <v>0</v>
      </c>
      <c r="N82" s="1570">
        <v>4469.1400000000003</v>
      </c>
    </row>
    <row r="83" spans="1:14" s="1574" customFormat="1" ht="25.15" customHeight="1">
      <c r="A83" s="1879"/>
      <c r="B83" s="1564">
        <v>853</v>
      </c>
      <c r="C83" s="1568" t="s">
        <v>808</v>
      </c>
      <c r="D83" s="1569">
        <v>3920462.52</v>
      </c>
      <c r="E83" s="1570">
        <v>524826.43999999994</v>
      </c>
      <c r="F83" s="1570">
        <v>144834.47</v>
      </c>
      <c r="G83" s="1570">
        <v>8297.81</v>
      </c>
      <c r="H83" s="1572">
        <v>0</v>
      </c>
      <c r="I83" s="1572">
        <v>0</v>
      </c>
      <c r="J83" s="1572">
        <v>0</v>
      </c>
      <c r="K83" s="1572">
        <v>0</v>
      </c>
      <c r="L83" s="1572">
        <v>0</v>
      </c>
      <c r="M83" s="1572">
        <v>0</v>
      </c>
      <c r="N83" s="1570">
        <v>28867.75</v>
      </c>
    </row>
    <row r="84" spans="1:14" s="1574" customFormat="1" ht="25.15" customHeight="1">
      <c r="A84" s="1874">
        <v>37</v>
      </c>
      <c r="B84" s="1579">
        <v>750</v>
      </c>
      <c r="C84" s="1568" t="s">
        <v>808</v>
      </c>
      <c r="D84" s="1569">
        <v>685.2</v>
      </c>
      <c r="E84" s="1572">
        <v>0</v>
      </c>
      <c r="F84" s="1572">
        <v>0</v>
      </c>
      <c r="G84" s="1572">
        <v>0</v>
      </c>
      <c r="H84" s="1572">
        <v>0</v>
      </c>
      <c r="I84" s="1572">
        <v>0</v>
      </c>
      <c r="J84" s="1572">
        <v>0</v>
      </c>
      <c r="K84" s="1572">
        <v>0</v>
      </c>
      <c r="L84" s="1572">
        <v>0</v>
      </c>
      <c r="M84" s="1572">
        <v>0</v>
      </c>
      <c r="N84" s="1572">
        <v>0</v>
      </c>
    </row>
    <row r="85" spans="1:14" s="1574" customFormat="1" ht="25.15" customHeight="1">
      <c r="A85" s="1876"/>
      <c r="B85" s="1579">
        <v>755</v>
      </c>
      <c r="C85" s="1568" t="s">
        <v>808</v>
      </c>
      <c r="D85" s="1569">
        <v>250338.35</v>
      </c>
      <c r="E85" s="1570">
        <v>409532.07</v>
      </c>
      <c r="F85" s="1570">
        <v>8681.6200000000008</v>
      </c>
      <c r="G85" s="1572">
        <v>0</v>
      </c>
      <c r="H85" s="1572">
        <v>0</v>
      </c>
      <c r="I85" s="1572">
        <v>0</v>
      </c>
      <c r="J85" s="1572">
        <v>0</v>
      </c>
      <c r="K85" s="1572">
        <v>0</v>
      </c>
      <c r="L85" s="1572">
        <v>0</v>
      </c>
      <c r="M85" s="1572">
        <v>0</v>
      </c>
      <c r="N85" s="1572">
        <v>0</v>
      </c>
    </row>
    <row r="86" spans="1:14" s="1574" customFormat="1" ht="25.15" customHeight="1">
      <c r="A86" s="1874">
        <v>39</v>
      </c>
      <c r="B86" s="1863">
        <v>600</v>
      </c>
      <c r="C86" s="1568" t="s">
        <v>829</v>
      </c>
      <c r="D86" s="1572">
        <v>0</v>
      </c>
      <c r="E86" s="1575">
        <v>225495.71</v>
      </c>
      <c r="F86" s="1575">
        <v>3549.23</v>
      </c>
      <c r="G86" s="1572">
        <v>0</v>
      </c>
      <c r="H86" s="1572">
        <v>0</v>
      </c>
      <c r="I86" s="1572">
        <v>0</v>
      </c>
      <c r="J86" s="1572">
        <v>0</v>
      </c>
      <c r="K86" s="1572">
        <v>0</v>
      </c>
      <c r="L86" s="1572">
        <v>0</v>
      </c>
      <c r="M86" s="1572">
        <v>0</v>
      </c>
      <c r="N86" s="1572">
        <v>0</v>
      </c>
    </row>
    <row r="87" spans="1:14" s="1574" customFormat="1" ht="25.15" customHeight="1">
      <c r="A87" s="1875"/>
      <c r="B87" s="1864"/>
      <c r="C87" s="1568" t="s">
        <v>805</v>
      </c>
      <c r="D87" s="1569">
        <v>141785217.92999998</v>
      </c>
      <c r="E87" s="1569">
        <v>545124.57999999996</v>
      </c>
      <c r="F87" s="1569">
        <v>41518.18</v>
      </c>
      <c r="G87" s="1572">
        <v>0</v>
      </c>
      <c r="H87" s="1572">
        <v>0</v>
      </c>
      <c r="I87" s="1572">
        <v>0</v>
      </c>
      <c r="J87" s="1572">
        <v>0</v>
      </c>
      <c r="K87" s="1572">
        <v>0</v>
      </c>
      <c r="L87" s="1572">
        <v>0</v>
      </c>
      <c r="M87" s="1572">
        <v>0</v>
      </c>
      <c r="N87" s="1572">
        <v>0</v>
      </c>
    </row>
    <row r="88" spans="1:14" s="1574" customFormat="1" ht="25.15" customHeight="1">
      <c r="A88" s="1876"/>
      <c r="B88" s="1865"/>
      <c r="C88" s="1568" t="s">
        <v>807</v>
      </c>
      <c r="D88" s="1569">
        <v>12330295.33</v>
      </c>
      <c r="E88" s="1572">
        <v>0</v>
      </c>
      <c r="F88" s="1572">
        <v>0</v>
      </c>
      <c r="G88" s="1572">
        <v>0</v>
      </c>
      <c r="H88" s="1572">
        <v>0</v>
      </c>
      <c r="I88" s="1572">
        <v>0</v>
      </c>
      <c r="J88" s="1572">
        <v>0</v>
      </c>
      <c r="K88" s="1572">
        <v>0</v>
      </c>
      <c r="L88" s="1572">
        <v>0</v>
      </c>
      <c r="M88" s="1572">
        <v>0</v>
      </c>
      <c r="N88" s="1572">
        <v>0</v>
      </c>
    </row>
    <row r="89" spans="1:14" s="1574" customFormat="1" ht="25.15" customHeight="1">
      <c r="A89" s="1874">
        <v>41</v>
      </c>
      <c r="B89" s="1584" t="s">
        <v>352</v>
      </c>
      <c r="C89" s="1568" t="s">
        <v>805</v>
      </c>
      <c r="D89" s="1569">
        <v>2306626.4700000002</v>
      </c>
      <c r="E89" s="1569">
        <v>16274.49</v>
      </c>
      <c r="F89" s="1572">
        <v>0</v>
      </c>
      <c r="G89" s="1572">
        <v>0</v>
      </c>
      <c r="H89" s="1572">
        <v>0</v>
      </c>
      <c r="I89" s="1572">
        <v>0</v>
      </c>
      <c r="J89" s="1572">
        <v>0</v>
      </c>
      <c r="K89" s="1572">
        <v>0</v>
      </c>
      <c r="L89" s="1572">
        <v>0</v>
      </c>
      <c r="M89" s="1572">
        <v>0</v>
      </c>
      <c r="N89" s="1572">
        <v>0</v>
      </c>
    </row>
    <row r="90" spans="1:14" s="1574" customFormat="1" ht="25.15" customHeight="1">
      <c r="A90" s="1875"/>
      <c r="B90" s="1584" t="s">
        <v>402</v>
      </c>
      <c r="C90" s="1568" t="s">
        <v>808</v>
      </c>
      <c r="D90" s="1569">
        <v>603.71</v>
      </c>
      <c r="E90" s="1572">
        <v>0</v>
      </c>
      <c r="F90" s="1572">
        <v>0</v>
      </c>
      <c r="G90" s="1572">
        <v>0</v>
      </c>
      <c r="H90" s="1572">
        <v>0</v>
      </c>
      <c r="I90" s="1572">
        <v>0</v>
      </c>
      <c r="J90" s="1572">
        <v>0</v>
      </c>
      <c r="K90" s="1572">
        <v>0</v>
      </c>
      <c r="L90" s="1572">
        <v>0</v>
      </c>
      <c r="M90" s="1572">
        <v>0</v>
      </c>
      <c r="N90" s="1572">
        <v>0</v>
      </c>
    </row>
    <row r="91" spans="1:14" s="1574" customFormat="1" ht="25.15" customHeight="1">
      <c r="A91" s="1875"/>
      <c r="B91" s="1863">
        <v>900</v>
      </c>
      <c r="C91" s="1568" t="s">
        <v>805</v>
      </c>
      <c r="D91" s="1569">
        <v>89432203.25</v>
      </c>
      <c r="E91" s="1569">
        <v>80446.13</v>
      </c>
      <c r="F91" s="1572">
        <v>0</v>
      </c>
      <c r="G91" s="1572">
        <v>0</v>
      </c>
      <c r="H91" s="1572">
        <v>0</v>
      </c>
      <c r="I91" s="1572">
        <v>0</v>
      </c>
      <c r="J91" s="1572">
        <v>0</v>
      </c>
      <c r="K91" s="1572">
        <v>0</v>
      </c>
      <c r="L91" s="1572">
        <v>0</v>
      </c>
      <c r="M91" s="1572">
        <v>0</v>
      </c>
      <c r="N91" s="1583">
        <v>443.29</v>
      </c>
    </row>
    <row r="92" spans="1:14" s="1574" customFormat="1" ht="25.15" customHeight="1">
      <c r="A92" s="1876"/>
      <c r="B92" s="1865"/>
      <c r="C92" s="1568" t="s">
        <v>895</v>
      </c>
      <c r="D92" s="1572">
        <v>0</v>
      </c>
      <c r="E92" s="1572">
        <v>0</v>
      </c>
      <c r="F92" s="1572">
        <v>0</v>
      </c>
      <c r="G92" s="1572">
        <v>0</v>
      </c>
      <c r="H92" s="1572">
        <v>0</v>
      </c>
      <c r="I92" s="1572">
        <v>0</v>
      </c>
      <c r="J92" s="1572">
        <v>0</v>
      </c>
      <c r="K92" s="1572">
        <v>0</v>
      </c>
      <c r="L92" s="1569">
        <v>166540.67000000001</v>
      </c>
      <c r="M92" s="1572">
        <v>0</v>
      </c>
      <c r="N92" s="1572">
        <v>0</v>
      </c>
    </row>
    <row r="93" spans="1:14" s="1574" customFormat="1" ht="25.15" customHeight="1">
      <c r="A93" s="1573">
        <v>43</v>
      </c>
      <c r="B93" s="1564">
        <v>750</v>
      </c>
      <c r="C93" s="1568" t="s">
        <v>896</v>
      </c>
      <c r="D93" s="1572">
        <v>0</v>
      </c>
      <c r="E93" s="1572">
        <v>0</v>
      </c>
      <c r="F93" s="1572">
        <v>0</v>
      </c>
      <c r="G93" s="1572">
        <v>0</v>
      </c>
      <c r="H93" s="1575">
        <v>14030.1</v>
      </c>
      <c r="I93" s="1572">
        <v>0</v>
      </c>
      <c r="J93" s="1572">
        <v>0</v>
      </c>
      <c r="K93" s="1572">
        <v>0</v>
      </c>
      <c r="L93" s="1572">
        <v>0</v>
      </c>
      <c r="M93" s="1572">
        <v>0</v>
      </c>
      <c r="N93" s="1572">
        <v>0</v>
      </c>
    </row>
    <row r="94" spans="1:14" s="1574" customFormat="1" ht="25.15" customHeight="1">
      <c r="A94" s="1585">
        <v>44</v>
      </c>
      <c r="B94" s="1584" t="s">
        <v>350</v>
      </c>
      <c r="C94" s="1568" t="s">
        <v>922</v>
      </c>
      <c r="D94" s="1569">
        <v>683.89</v>
      </c>
      <c r="E94" s="1572">
        <v>0</v>
      </c>
      <c r="F94" s="1572">
        <v>0</v>
      </c>
      <c r="G94" s="1572">
        <v>0</v>
      </c>
      <c r="H94" s="1572">
        <v>0</v>
      </c>
      <c r="I94" s="1572">
        <v>0</v>
      </c>
      <c r="J94" s="1572">
        <v>0</v>
      </c>
      <c r="K94" s="1572">
        <v>0</v>
      </c>
      <c r="L94" s="1572">
        <v>0</v>
      </c>
      <c r="M94" s="1572">
        <v>0</v>
      </c>
      <c r="N94" s="1572">
        <v>0</v>
      </c>
    </row>
    <row r="95" spans="1:14" s="1574" customFormat="1" ht="25.15" customHeight="1">
      <c r="A95" s="1874">
        <v>46</v>
      </c>
      <c r="B95" s="1564">
        <v>750</v>
      </c>
      <c r="C95" s="1568" t="s">
        <v>808</v>
      </c>
      <c r="D95" s="1569">
        <v>4308.76</v>
      </c>
      <c r="E95" s="1572">
        <v>0</v>
      </c>
      <c r="F95" s="1572">
        <v>0</v>
      </c>
      <c r="G95" s="1572">
        <v>0</v>
      </c>
      <c r="H95" s="1572">
        <v>0</v>
      </c>
      <c r="I95" s="1572">
        <v>0</v>
      </c>
      <c r="J95" s="1572">
        <v>0</v>
      </c>
      <c r="K95" s="1572">
        <v>0</v>
      </c>
      <c r="L95" s="1572">
        <v>0</v>
      </c>
      <c r="M95" s="1572">
        <v>0</v>
      </c>
      <c r="N95" s="1572">
        <v>0</v>
      </c>
    </row>
    <row r="96" spans="1:14" s="1574" customFormat="1" ht="25.15" customHeight="1">
      <c r="A96" s="1875"/>
      <c r="B96" s="1863">
        <v>851</v>
      </c>
      <c r="C96" s="1568" t="s">
        <v>805</v>
      </c>
      <c r="D96" s="1569">
        <v>20128451.25</v>
      </c>
      <c r="E96" s="1570">
        <v>52103.05</v>
      </c>
      <c r="F96" s="1572">
        <v>0</v>
      </c>
      <c r="G96" s="1572">
        <v>0</v>
      </c>
      <c r="H96" s="1572">
        <v>0</v>
      </c>
      <c r="I96" s="1572">
        <v>0</v>
      </c>
      <c r="J96" s="1572">
        <v>0</v>
      </c>
      <c r="K96" s="1572">
        <v>0</v>
      </c>
      <c r="L96" s="1572">
        <v>0</v>
      </c>
      <c r="M96" s="1572">
        <v>0</v>
      </c>
      <c r="N96" s="1572">
        <v>0</v>
      </c>
    </row>
    <row r="97" spans="1:14" s="1574" customFormat="1" ht="25.15" customHeight="1">
      <c r="A97" s="1876"/>
      <c r="B97" s="1865"/>
      <c r="C97" s="1568" t="s">
        <v>808</v>
      </c>
      <c r="D97" s="1569">
        <v>1517901.44</v>
      </c>
      <c r="E97" s="1570">
        <v>650728.79</v>
      </c>
      <c r="F97" s="1570">
        <v>40231.29</v>
      </c>
      <c r="G97" s="1570">
        <v>5549.55</v>
      </c>
      <c r="H97" s="1572">
        <v>0</v>
      </c>
      <c r="I97" s="1572">
        <v>0</v>
      </c>
      <c r="J97" s="1572">
        <v>0</v>
      </c>
      <c r="K97" s="1572">
        <v>0</v>
      </c>
      <c r="L97" s="1572">
        <v>0</v>
      </c>
      <c r="M97" s="1572">
        <v>0</v>
      </c>
      <c r="N97" s="1583">
        <v>1.31</v>
      </c>
    </row>
    <row r="98" spans="1:14" s="1574" customFormat="1" ht="25.15" customHeight="1">
      <c r="A98" s="1874">
        <v>47</v>
      </c>
      <c r="B98" s="1863">
        <v>150</v>
      </c>
      <c r="C98" s="1568" t="s">
        <v>805</v>
      </c>
      <c r="D98" s="1569">
        <v>895111.51</v>
      </c>
      <c r="E98" s="1569">
        <v>437317.58</v>
      </c>
      <c r="F98" s="1569">
        <v>108560.03</v>
      </c>
      <c r="G98" s="1569">
        <v>22064.799999999999</v>
      </c>
      <c r="H98" s="1572">
        <v>0</v>
      </c>
      <c r="I98" s="1572">
        <v>0</v>
      </c>
      <c r="J98" s="1572">
        <v>0</v>
      </c>
      <c r="K98" s="1572">
        <v>0</v>
      </c>
      <c r="L98" s="1572">
        <v>0</v>
      </c>
      <c r="M98" s="1572">
        <v>0</v>
      </c>
      <c r="N98" s="1572">
        <v>0</v>
      </c>
    </row>
    <row r="99" spans="1:14" s="1574" customFormat="1" ht="25.15" customHeight="1">
      <c r="A99" s="1875"/>
      <c r="B99" s="1865"/>
      <c r="C99" s="1568" t="s">
        <v>895</v>
      </c>
      <c r="D99" s="1572">
        <v>0</v>
      </c>
      <c r="E99" s="1572">
        <v>0</v>
      </c>
      <c r="F99" s="1572">
        <v>0</v>
      </c>
      <c r="G99" s="1572">
        <v>0</v>
      </c>
      <c r="H99" s="1572">
        <v>0</v>
      </c>
      <c r="I99" s="1569">
        <v>80000.09</v>
      </c>
      <c r="J99" s="1572">
        <v>0</v>
      </c>
      <c r="K99" s="1572">
        <v>0</v>
      </c>
      <c r="L99" s="1572">
        <v>0</v>
      </c>
      <c r="M99" s="1572">
        <v>0</v>
      </c>
      <c r="N99" s="1572">
        <v>0</v>
      </c>
    </row>
    <row r="100" spans="1:14" s="1574" customFormat="1" ht="25.15" customHeight="1">
      <c r="A100" s="1875"/>
      <c r="B100" s="1586">
        <v>900</v>
      </c>
      <c r="C100" s="1568" t="s">
        <v>805</v>
      </c>
      <c r="D100" s="1569">
        <v>42376174.710000001</v>
      </c>
      <c r="E100" s="1569">
        <v>1131223.3400000001</v>
      </c>
      <c r="F100" s="1569">
        <v>4426.5</v>
      </c>
      <c r="G100" s="1572">
        <v>0</v>
      </c>
      <c r="H100" s="1572">
        <v>0</v>
      </c>
      <c r="I100" s="1572">
        <v>0</v>
      </c>
      <c r="J100" s="1572">
        <v>0</v>
      </c>
      <c r="K100" s="1572">
        <v>0</v>
      </c>
      <c r="L100" s="1572">
        <v>0</v>
      </c>
      <c r="M100" s="1572">
        <v>0</v>
      </c>
      <c r="N100" s="1572">
        <v>0</v>
      </c>
    </row>
    <row r="101" spans="1:14" s="1574" customFormat="1" ht="25.15" customHeight="1">
      <c r="A101" s="1874">
        <v>57</v>
      </c>
      <c r="B101" s="1863">
        <v>754</v>
      </c>
      <c r="C101" s="1568" t="s">
        <v>805</v>
      </c>
      <c r="D101" s="1569">
        <v>963.65</v>
      </c>
      <c r="E101" s="1572">
        <v>0</v>
      </c>
      <c r="F101" s="1572">
        <v>0</v>
      </c>
      <c r="G101" s="1572">
        <v>0</v>
      </c>
      <c r="H101" s="1572">
        <v>0</v>
      </c>
      <c r="I101" s="1572">
        <v>0</v>
      </c>
      <c r="J101" s="1572">
        <v>0</v>
      </c>
      <c r="K101" s="1572">
        <v>0</v>
      </c>
      <c r="L101" s="1572">
        <v>0</v>
      </c>
      <c r="M101" s="1572">
        <v>0</v>
      </c>
      <c r="N101" s="1572">
        <v>0</v>
      </c>
    </row>
    <row r="102" spans="1:14" s="1574" customFormat="1" ht="25.15" customHeight="1">
      <c r="A102" s="1876"/>
      <c r="B102" s="1865"/>
      <c r="C102" s="1568" t="s">
        <v>808</v>
      </c>
      <c r="D102" s="1587">
        <v>187.12</v>
      </c>
      <c r="E102" s="1572">
        <v>0</v>
      </c>
      <c r="F102" s="1572">
        <v>0</v>
      </c>
      <c r="G102" s="1572">
        <v>0</v>
      </c>
      <c r="H102" s="1572">
        <v>0</v>
      </c>
      <c r="I102" s="1572">
        <v>0</v>
      </c>
      <c r="J102" s="1572">
        <v>0</v>
      </c>
      <c r="K102" s="1572">
        <v>0</v>
      </c>
      <c r="L102" s="1572">
        <v>0</v>
      </c>
      <c r="M102" s="1572">
        <v>0</v>
      </c>
      <c r="N102" s="1572">
        <v>0</v>
      </c>
    </row>
    <row r="103" spans="1:14" s="1588" customFormat="1" ht="25.15" customHeight="1">
      <c r="A103" s="1874">
        <v>62</v>
      </c>
      <c r="B103" s="1880">
        <v>50</v>
      </c>
      <c r="C103" s="1568" t="s">
        <v>923</v>
      </c>
      <c r="D103" s="1569">
        <v>6857518.25</v>
      </c>
      <c r="E103" s="1570">
        <v>1763233.18</v>
      </c>
      <c r="F103" s="1570">
        <v>115648.29</v>
      </c>
      <c r="G103" s="1572">
        <v>0</v>
      </c>
      <c r="H103" s="1572">
        <v>0</v>
      </c>
      <c r="I103" s="1572">
        <v>0</v>
      </c>
      <c r="J103" s="1572">
        <v>0</v>
      </c>
      <c r="K103" s="1572">
        <v>0</v>
      </c>
      <c r="L103" s="1572">
        <v>0</v>
      </c>
      <c r="M103" s="1572">
        <v>0</v>
      </c>
      <c r="N103" s="1570">
        <v>275440.55</v>
      </c>
    </row>
    <row r="104" spans="1:14" s="1574" customFormat="1" ht="30" customHeight="1">
      <c r="A104" s="1876"/>
      <c r="B104" s="1881"/>
      <c r="C104" s="1589" t="s">
        <v>924</v>
      </c>
      <c r="D104" s="1572">
        <v>0</v>
      </c>
      <c r="E104" s="1572">
        <v>0</v>
      </c>
      <c r="F104" s="1572">
        <v>0</v>
      </c>
      <c r="G104" s="1572">
        <v>0</v>
      </c>
      <c r="H104" s="1570">
        <v>68793.259999999995</v>
      </c>
      <c r="I104" s="1570">
        <v>138283.45000000001</v>
      </c>
      <c r="J104" s="1570">
        <v>485411.78</v>
      </c>
      <c r="K104" s="1570">
        <v>28509.57</v>
      </c>
      <c r="L104" s="1570">
        <v>814164.95</v>
      </c>
      <c r="M104" s="1570">
        <v>19352.48</v>
      </c>
      <c r="N104" s="1570">
        <v>403337.46</v>
      </c>
    </row>
    <row r="105" spans="1:14" s="1574" customFormat="1" ht="25.15" customHeight="1">
      <c r="A105" s="1573" t="s">
        <v>874</v>
      </c>
      <c r="B105" s="1590">
        <v>921</v>
      </c>
      <c r="C105" s="1568" t="s">
        <v>817</v>
      </c>
      <c r="D105" s="1572">
        <v>0</v>
      </c>
      <c r="E105" s="1572">
        <v>0</v>
      </c>
      <c r="F105" s="1572">
        <v>0</v>
      </c>
      <c r="G105" s="1572">
        <v>0</v>
      </c>
      <c r="H105" s="1572">
        <v>0</v>
      </c>
      <c r="I105" s="1572">
        <v>0</v>
      </c>
      <c r="J105" s="1572">
        <v>0</v>
      </c>
      <c r="K105" s="1572">
        <v>0</v>
      </c>
      <c r="L105" s="1572">
        <v>0</v>
      </c>
      <c r="M105" s="1572">
        <v>0</v>
      </c>
      <c r="N105" s="1583">
        <v>497.25</v>
      </c>
    </row>
    <row r="106" spans="1:14" s="1574" customFormat="1" ht="25.15" customHeight="1">
      <c r="A106" s="1573">
        <v>88</v>
      </c>
      <c r="B106" s="1590">
        <v>755</v>
      </c>
      <c r="C106" s="1568" t="s">
        <v>808</v>
      </c>
      <c r="D106" s="1569">
        <v>2562.11</v>
      </c>
      <c r="E106" s="1572">
        <v>0</v>
      </c>
      <c r="F106" s="1572">
        <v>0</v>
      </c>
      <c r="G106" s="1572">
        <v>0</v>
      </c>
      <c r="H106" s="1572">
        <v>0</v>
      </c>
      <c r="I106" s="1572">
        <v>0</v>
      </c>
      <c r="J106" s="1572">
        <v>0</v>
      </c>
      <c r="K106" s="1572">
        <v>0</v>
      </c>
      <c r="L106" s="1572">
        <v>0</v>
      </c>
      <c r="M106" s="1572">
        <v>0</v>
      </c>
      <c r="N106" s="1572">
        <v>0</v>
      </c>
    </row>
    <row r="107" spans="1:14" s="1594" customFormat="1" ht="21" customHeight="1">
      <c r="A107" s="1591"/>
      <c r="B107" s="1592"/>
      <c r="C107" s="1592"/>
      <c r="D107" s="1593">
        <f>SUM(D12:D106)</f>
        <v>914957747.66000056</v>
      </c>
      <c r="E107" s="1593">
        <f t="shared" ref="E107:N107" si="0">SUM(E12:E106)</f>
        <v>42583916.050000004</v>
      </c>
      <c r="F107" s="1593">
        <f t="shared" si="0"/>
        <v>54003494.150000006</v>
      </c>
      <c r="G107" s="1593">
        <f t="shared" si="0"/>
        <v>14368152.830000002</v>
      </c>
      <c r="H107" s="1593">
        <f t="shared" si="0"/>
        <v>13949008.200000003</v>
      </c>
      <c r="I107" s="1593">
        <f t="shared" si="0"/>
        <v>2874276.2399999998</v>
      </c>
      <c r="J107" s="1593">
        <f t="shared" si="0"/>
        <v>4294600.0699999984</v>
      </c>
      <c r="K107" s="1593">
        <f t="shared" si="0"/>
        <v>1935772.8400000003</v>
      </c>
      <c r="L107" s="1593">
        <f t="shared" si="0"/>
        <v>2097381.4399999995</v>
      </c>
      <c r="M107" s="1593">
        <f t="shared" si="0"/>
        <v>2851296.79</v>
      </c>
      <c r="N107" s="1593">
        <f t="shared" si="0"/>
        <v>1700432.8599999999</v>
      </c>
    </row>
    <row r="108" spans="1:14" s="1598" customFormat="1" ht="18.600000000000001" customHeight="1">
      <c r="A108" s="1595"/>
      <c r="B108" s="1595"/>
      <c r="C108" s="1595"/>
      <c r="D108" s="1595"/>
      <c r="E108" s="1595"/>
      <c r="F108" s="1595"/>
      <c r="G108" s="1596"/>
      <c r="H108" s="1596"/>
      <c r="I108" s="1596"/>
      <c r="J108" s="1596"/>
      <c r="K108" s="1596"/>
      <c r="L108" s="1597"/>
      <c r="M108" s="1597"/>
      <c r="N108" s="1597"/>
    </row>
    <row r="109" spans="1:14" s="1563" customFormat="1" ht="15">
      <c r="A109" s="1599"/>
      <c r="B109" s="1600"/>
      <c r="C109" s="1600"/>
      <c r="D109" s="1600"/>
      <c r="E109" s="1601"/>
      <c r="F109" s="1601"/>
      <c r="G109" s="1601"/>
      <c r="H109" s="1601"/>
      <c r="I109" s="1601"/>
      <c r="J109" s="1601"/>
      <c r="K109" s="1601"/>
      <c r="L109" s="1601"/>
      <c r="M109" s="1601"/>
      <c r="N109" s="1601"/>
    </row>
    <row r="110" spans="1:14" s="1563" customFormat="1">
      <c r="A110" s="1602"/>
      <c r="B110" s="1600"/>
      <c r="C110" s="1600"/>
      <c r="D110" s="1600"/>
      <c r="E110" s="1603"/>
      <c r="F110" s="1603"/>
      <c r="G110" s="1603"/>
      <c r="H110" s="1603"/>
      <c r="I110" s="1603"/>
      <c r="J110" s="1603"/>
      <c r="K110" s="1603"/>
      <c r="L110" s="1603"/>
      <c r="M110" s="1603"/>
      <c r="N110" s="1603"/>
    </row>
    <row r="111" spans="1:14" s="1563" customFormat="1">
      <c r="A111" s="1560"/>
      <c r="B111" s="1600"/>
      <c r="C111" s="1600"/>
      <c r="D111" s="1604"/>
      <c r="E111" s="1604"/>
      <c r="F111" s="1604"/>
      <c r="G111" s="1604"/>
      <c r="H111" s="1604"/>
      <c r="I111" s="1604"/>
      <c r="J111" s="1604"/>
      <c r="K111" s="1604"/>
      <c r="L111" s="1604"/>
      <c r="M111" s="1604"/>
      <c r="N111" s="1604"/>
    </row>
    <row r="112" spans="1:14" s="1563" customFormat="1">
      <c r="A112" s="1605"/>
      <c r="B112" s="1600"/>
      <c r="C112" s="1600"/>
      <c r="D112" s="1604"/>
      <c r="E112" s="1604"/>
      <c r="F112" s="1604"/>
      <c r="G112" s="1604"/>
      <c r="H112" s="1604"/>
      <c r="I112" s="1604"/>
      <c r="J112" s="1604"/>
      <c r="K112" s="1604"/>
      <c r="L112" s="1604"/>
      <c r="M112" s="1604"/>
      <c r="N112" s="1604"/>
    </row>
    <row r="113" spans="1:14" s="1563" customFormat="1">
      <c r="B113" s="1600"/>
      <c r="C113" s="1600"/>
      <c r="D113" s="1603"/>
      <c r="E113" s="1603"/>
      <c r="F113" s="1603"/>
      <c r="G113" s="1603"/>
      <c r="H113" s="1603"/>
      <c r="I113" s="1603"/>
      <c r="J113" s="1603"/>
      <c r="K113" s="1603"/>
      <c r="L113" s="1603"/>
      <c r="M113" s="1603"/>
      <c r="N113" s="1603"/>
    </row>
    <row r="114" spans="1:14" s="1563" customFormat="1">
      <c r="B114" s="1600"/>
      <c r="C114" s="1600"/>
      <c r="D114" s="1600"/>
      <c r="E114" s="1600"/>
      <c r="F114" s="1600"/>
      <c r="G114" s="1600"/>
      <c r="H114" s="1600"/>
      <c r="I114" s="1600"/>
      <c r="J114" s="1600"/>
      <c r="K114" s="1600"/>
      <c r="L114" s="1600"/>
      <c r="M114" s="1600"/>
      <c r="N114" s="1600"/>
    </row>
    <row r="115" spans="1:14" s="1563" customFormat="1">
      <c r="A115" s="1606"/>
      <c r="B115" s="1600"/>
      <c r="C115" s="1600"/>
      <c r="D115" s="1600"/>
      <c r="E115" s="1600"/>
      <c r="F115" s="1600"/>
      <c r="G115" s="1600"/>
      <c r="H115" s="1600"/>
      <c r="I115" s="1600"/>
      <c r="J115" s="1600"/>
      <c r="K115" s="1600"/>
      <c r="L115" s="1600"/>
      <c r="M115" s="1600"/>
      <c r="N115" s="1600"/>
    </row>
    <row r="116" spans="1:14" s="1563" customFormat="1">
      <c r="B116" s="1261"/>
      <c r="C116" s="1600"/>
      <c r="D116" s="1600"/>
      <c r="E116" s="1261"/>
      <c r="F116" s="1261"/>
      <c r="G116" s="1261"/>
      <c r="H116" s="1261"/>
      <c r="I116" s="1261"/>
      <c r="J116" s="1261"/>
      <c r="K116" s="1261"/>
      <c r="L116" s="1261"/>
      <c r="M116" s="1261"/>
      <c r="N116" s="1261"/>
    </row>
    <row r="117" spans="1:14" s="1563" customFormat="1">
      <c r="B117" s="1261"/>
      <c r="C117" s="1261"/>
      <c r="D117" s="1261"/>
      <c r="E117" s="1261"/>
      <c r="F117" s="1261"/>
      <c r="G117" s="1261"/>
      <c r="H117" s="1261"/>
      <c r="I117" s="1261"/>
      <c r="J117" s="1261"/>
      <c r="K117" s="1261"/>
      <c r="L117" s="1261"/>
      <c r="M117" s="1261"/>
      <c r="N117" s="1261"/>
    </row>
    <row r="118" spans="1:14">
      <c r="B118" s="1261"/>
      <c r="C118" s="1261"/>
      <c r="D118" s="1261"/>
      <c r="E118" s="1261"/>
      <c r="F118" s="1261"/>
      <c r="G118" s="1261"/>
      <c r="H118" s="1261"/>
      <c r="I118" s="1261"/>
      <c r="J118" s="1261"/>
      <c r="K118" s="1261"/>
      <c r="L118" s="1261"/>
      <c r="M118" s="1261"/>
      <c r="N118" s="1261"/>
    </row>
    <row r="119" spans="1:14">
      <c r="B119" s="1261"/>
      <c r="C119" s="1261"/>
      <c r="D119" s="1261"/>
      <c r="E119" s="1261"/>
      <c r="F119" s="1261"/>
      <c r="G119" s="1261"/>
      <c r="H119" s="1261"/>
      <c r="I119" s="1261"/>
      <c r="J119" s="1261"/>
      <c r="K119" s="1261"/>
      <c r="L119" s="1261"/>
      <c r="M119" s="1261"/>
      <c r="N119" s="1261"/>
    </row>
    <row r="120" spans="1:14">
      <c r="B120" s="1261"/>
      <c r="C120" s="1261"/>
      <c r="D120" s="1261"/>
      <c r="E120" s="1261"/>
      <c r="F120" s="1261"/>
      <c r="G120" s="1261"/>
      <c r="H120" s="1261"/>
      <c r="I120" s="1261"/>
      <c r="J120" s="1261"/>
      <c r="K120" s="1261"/>
      <c r="L120" s="1261"/>
      <c r="M120" s="1261"/>
      <c r="N120" s="1261"/>
    </row>
    <row r="121" spans="1:14">
      <c r="B121" s="1261"/>
      <c r="C121" s="1261"/>
      <c r="D121" s="1261"/>
      <c r="E121" s="1261"/>
      <c r="F121" s="1261"/>
      <c r="G121" s="1261"/>
      <c r="H121" s="1261"/>
      <c r="I121" s="1261"/>
      <c r="J121" s="1261"/>
      <c r="K121" s="1261"/>
      <c r="L121" s="1261"/>
      <c r="M121" s="1261"/>
      <c r="N121" s="1261"/>
    </row>
    <row r="122" spans="1:14">
      <c r="C122" s="1261"/>
      <c r="D122" s="1261"/>
    </row>
  </sheetData>
  <mergeCells count="48">
    <mergeCell ref="A98:A100"/>
    <mergeCell ref="B98:B99"/>
    <mergeCell ref="A101:A102"/>
    <mergeCell ref="B101:B102"/>
    <mergeCell ref="A103:A104"/>
    <mergeCell ref="B103:B104"/>
    <mergeCell ref="A28:A32"/>
    <mergeCell ref="B28:B32"/>
    <mergeCell ref="A95:A97"/>
    <mergeCell ref="B96:B97"/>
    <mergeCell ref="A33:A34"/>
    <mergeCell ref="B33:B34"/>
    <mergeCell ref="A35:A36"/>
    <mergeCell ref="A38:A83"/>
    <mergeCell ref="B38:B43"/>
    <mergeCell ref="B44:B45"/>
    <mergeCell ref="B48:B79"/>
    <mergeCell ref="A84:A85"/>
    <mergeCell ref="A86:A88"/>
    <mergeCell ref="B86:B88"/>
    <mergeCell ref="A89:A92"/>
    <mergeCell ref="B91:B92"/>
    <mergeCell ref="L6:L10"/>
    <mergeCell ref="A21:A23"/>
    <mergeCell ref="B22:B23"/>
    <mergeCell ref="A24:A27"/>
    <mergeCell ref="B25:B27"/>
    <mergeCell ref="A14:A15"/>
    <mergeCell ref="B14:B15"/>
    <mergeCell ref="A16:A20"/>
    <mergeCell ref="B16:B18"/>
    <mergeCell ref="B19:B20"/>
    <mergeCell ref="A2:L2"/>
    <mergeCell ref="A5:B5"/>
    <mergeCell ref="C5:C10"/>
    <mergeCell ref="D5:M5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82" fitToHeight="0" orientation="landscape" useFirstPageNumber="1" r:id="rId1"/>
  <headerFooter>
    <oddHeader>&amp;C&amp;12-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S56" sqref="S56"/>
    </sheetView>
  </sheetViews>
  <sheetFormatPr defaultRowHeight="12.75"/>
  <cols>
    <col min="1" max="16384" width="9.140625" style="1188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S56" sqref="S56"/>
    </sheetView>
  </sheetViews>
  <sheetFormatPr defaultRowHeight="12.75"/>
  <cols>
    <col min="1" max="16384" width="9.140625" style="118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V12" sqref="V12:V13"/>
    </sheetView>
  </sheetViews>
  <sheetFormatPr defaultRowHeight="12.75"/>
  <cols>
    <col min="1" max="16384" width="9.140625" style="118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AC32" sqref="AC32"/>
    </sheetView>
  </sheetViews>
  <sheetFormatPr defaultRowHeight="12.75"/>
  <cols>
    <col min="1" max="16384" width="9.140625" style="1188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S56" sqref="S56"/>
    </sheetView>
  </sheetViews>
  <sheetFormatPr defaultRowHeight="12.75"/>
  <cols>
    <col min="1" max="16384" width="9.140625" style="118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75" zoomScaleNormal="75" workbookViewId="0">
      <selection activeCell="A21" sqref="A21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10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10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10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10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10" t="s">
        <v>757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85" t="s">
        <v>761</v>
      </c>
      <c r="B7" s="1183"/>
      <c r="C7" s="1183"/>
      <c r="D7" s="1183"/>
      <c r="E7" s="1183"/>
      <c r="F7" s="1183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 customHeight="1">
      <c r="A8" s="1186" t="s">
        <v>779</v>
      </c>
      <c r="B8" s="1183"/>
      <c r="C8" s="1183"/>
      <c r="D8" s="1183"/>
      <c r="E8" s="1183"/>
      <c r="F8" s="1183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1184" t="s">
        <v>762</v>
      </c>
      <c r="B9" s="1183"/>
      <c r="C9" s="1183"/>
      <c r="D9" s="1183"/>
      <c r="E9" s="1183"/>
      <c r="F9" s="1183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1198" t="s">
        <v>775</v>
      </c>
      <c r="B10" s="1183"/>
      <c r="C10" s="1183"/>
      <c r="D10" s="1183"/>
      <c r="E10" s="1183"/>
      <c r="F10" s="1183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1184" t="s">
        <v>770</v>
      </c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</row>
    <row r="12" spans="1:20" ht="15">
      <c r="A12" s="1198" t="s">
        <v>776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2"/>
    </row>
    <row r="13" spans="1:20" ht="15">
      <c r="A13" s="1184" t="s">
        <v>765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>
      <c r="A14" s="1184" t="s">
        <v>766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1184" t="s">
        <v>764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1198" t="s">
        <v>777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</row>
    <row r="17" spans="1:20" s="1188" customFormat="1" ht="15">
      <c r="A17" s="1198" t="s">
        <v>773</v>
      </c>
      <c r="B17" s="1190"/>
      <c r="C17" s="1190"/>
      <c r="D17" s="1190"/>
      <c r="E17" s="1190"/>
      <c r="F17" s="1190"/>
      <c r="G17" s="1190"/>
      <c r="H17" s="1190"/>
      <c r="I17" s="1190"/>
      <c r="J17" s="1190"/>
      <c r="K17" s="1190"/>
      <c r="L17" s="1190"/>
      <c r="M17" s="1190"/>
      <c r="N17" s="1190"/>
      <c r="O17" s="1190"/>
      <c r="P17" s="1190"/>
      <c r="Q17" s="1190"/>
      <c r="R17" s="1190"/>
      <c r="S17" s="1190"/>
      <c r="T17" s="1190"/>
    </row>
    <row r="18" spans="1:20" s="1188" customFormat="1" ht="15">
      <c r="A18" s="1198" t="s">
        <v>778</v>
      </c>
      <c r="B18" s="1190"/>
      <c r="C18" s="1190"/>
      <c r="D18" s="1190"/>
      <c r="E18" s="1190"/>
      <c r="F18" s="1190"/>
      <c r="G18" s="1190"/>
      <c r="H18" s="1190"/>
      <c r="I18" s="1190"/>
      <c r="J18" s="1190"/>
      <c r="K18" s="1190"/>
      <c r="L18" s="1190"/>
      <c r="M18" s="1190"/>
      <c r="N18" s="1190"/>
      <c r="O18" s="1190"/>
      <c r="P18" s="1190"/>
      <c r="Q18" s="1190"/>
      <c r="R18" s="1190"/>
      <c r="S18" s="1190"/>
      <c r="T18" s="1190"/>
    </row>
    <row r="19" spans="1:20" ht="15">
      <c r="A19" s="1184" t="s">
        <v>771</v>
      </c>
      <c r="B19" s="1183"/>
      <c r="C19" s="1183"/>
      <c r="D19" s="1183"/>
      <c r="E19" s="1183"/>
      <c r="F19" s="1183"/>
      <c r="G19" s="1183"/>
      <c r="H19" s="1183"/>
      <c r="I19" s="1183"/>
      <c r="J19" s="1183"/>
      <c r="K19" s="1183"/>
      <c r="L19" s="1183"/>
      <c r="M19" s="1183"/>
      <c r="N19" s="1183"/>
      <c r="O19" s="1183"/>
      <c r="P19" s="1183"/>
      <c r="Q19" s="1183"/>
      <c r="R19" s="311"/>
      <c r="S19" s="311"/>
      <c r="T19" s="311"/>
    </row>
    <row r="20" spans="1:20" ht="15">
      <c r="A20" s="1198" t="s">
        <v>772</v>
      </c>
      <c r="B20" s="1183"/>
      <c r="C20" s="1183"/>
      <c r="D20" s="1183"/>
      <c r="E20" s="1183"/>
      <c r="F20" s="1183"/>
      <c r="G20" s="1183"/>
      <c r="H20" s="1183"/>
      <c r="I20" s="1183"/>
      <c r="J20" s="1183"/>
      <c r="K20" s="1183"/>
      <c r="L20" s="1183"/>
      <c r="M20" s="1183"/>
      <c r="N20" s="1183"/>
      <c r="O20" s="1183"/>
      <c r="P20" s="1183"/>
      <c r="Q20" s="1183"/>
      <c r="R20" s="311"/>
      <c r="S20" s="311"/>
      <c r="T20" s="311"/>
    </row>
    <row r="21" spans="1:20" ht="15">
      <c r="A21" s="711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11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11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654"/>
    </row>
    <row r="25" spans="1:20" ht="15">
      <c r="A25" s="711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54"/>
    </row>
    <row r="26" spans="1:20" ht="15" hidden="1">
      <c r="A26" s="711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4"/>
    </row>
    <row r="27" spans="1:20" ht="15" hidden="1">
      <c r="A27" s="711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4"/>
    </row>
    <row r="28" spans="1:20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4"/>
    </row>
    <row r="29" spans="1:20" ht="15">
      <c r="A29" s="712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4"/>
    </row>
    <row r="30" spans="1:20" ht="15">
      <c r="A30" s="711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4"/>
    </row>
    <row r="31" spans="1:20">
      <c r="A31" s="311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30" zoomScaleNormal="130" workbookViewId="0">
      <selection activeCell="S56" sqref="S56"/>
    </sheetView>
  </sheetViews>
  <sheetFormatPr defaultRowHeight="12.75"/>
  <cols>
    <col min="1" max="16384" width="9.140625" style="1188"/>
  </cols>
  <sheetData>
    <row r="27" spans="2:2">
      <c r="B27" s="1612" t="s">
        <v>932</v>
      </c>
    </row>
    <row r="28" spans="2:2">
      <c r="B28" s="1613" t="s">
        <v>933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F37" sqref="F37"/>
    </sheetView>
  </sheetViews>
  <sheetFormatPr defaultRowHeight="12.75"/>
  <cols>
    <col min="1" max="16384" width="9.140625" style="1188"/>
  </cols>
  <sheetData>
    <row r="1" spans="1:1">
      <c r="A1" s="1188" t="s">
        <v>934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6"/>
  <dimension ref="A1:H117"/>
  <sheetViews>
    <sheetView showGridLines="0" showZeros="0" showOutlineSymbols="0" topLeftCell="A76" zoomScale="70" zoomScaleNormal="70" workbookViewId="0">
      <selection activeCell="M91" sqref="M91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743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88">
        <v>435340000</v>
      </c>
      <c r="C10" s="1019">
        <v>40271703</v>
      </c>
      <c r="D10" s="1019">
        <v>69933048</v>
      </c>
      <c r="E10" s="1019">
        <v>96198155</v>
      </c>
      <c r="F10" s="1097">
        <v>9.2506323792897499E-2</v>
      </c>
      <c r="G10" s="1097">
        <v>0.16064006983047732</v>
      </c>
      <c r="H10" s="1115">
        <v>0.22097246979372445</v>
      </c>
    </row>
    <row r="11" spans="1:8" ht="24" customHeight="1">
      <c r="A11" s="207" t="s">
        <v>441</v>
      </c>
      <c r="B11" s="1089">
        <v>435340000</v>
      </c>
      <c r="C11" s="1089">
        <v>36844986</v>
      </c>
      <c r="D11" s="1089">
        <v>73245089</v>
      </c>
      <c r="E11" s="1089">
        <v>105552646</v>
      </c>
      <c r="F11" s="1097">
        <v>8.4634965773877885E-2</v>
      </c>
      <c r="G11" s="1097">
        <v>0.16824801075021822</v>
      </c>
      <c r="H11" s="1116">
        <v>0.2424602517572472</v>
      </c>
    </row>
    <row r="12" spans="1:8" ht="24" customHeight="1">
      <c r="A12" s="206" t="s">
        <v>442</v>
      </c>
      <c r="B12" s="1127"/>
      <c r="C12" s="1019">
        <v>3426717</v>
      </c>
      <c r="D12" s="1019">
        <v>-3312041</v>
      </c>
      <c r="E12" s="1019">
        <v>-9354491</v>
      </c>
      <c r="F12" s="1097"/>
      <c r="G12" s="1097"/>
      <c r="H12" s="1116"/>
    </row>
    <row r="13" spans="1:8" ht="24" customHeight="1">
      <c r="A13" s="209" t="s">
        <v>443</v>
      </c>
      <c r="B13" s="1090"/>
      <c r="C13" s="1091"/>
      <c r="D13" s="1091"/>
      <c r="E13" s="1091"/>
      <c r="F13" s="1098"/>
      <c r="G13" s="1098"/>
      <c r="H13" s="1101"/>
    </row>
    <row r="14" spans="1:8" ht="15" customHeight="1">
      <c r="A14" s="210" t="s">
        <v>444</v>
      </c>
      <c r="B14" s="1088"/>
      <c r="C14" s="1088"/>
      <c r="D14" s="1088"/>
      <c r="E14" s="1088"/>
      <c r="F14" s="1097"/>
      <c r="G14" s="1097"/>
      <c r="H14" s="1116"/>
    </row>
    <row r="15" spans="1:8" ht="37.5" customHeight="1">
      <c r="A15" s="1148" t="s">
        <v>722</v>
      </c>
      <c r="B15" s="1088"/>
      <c r="C15" s="1088"/>
      <c r="D15" s="1088"/>
      <c r="E15" s="1088"/>
      <c r="F15" s="1097"/>
      <c r="G15" s="1115"/>
      <c r="H15" s="1116"/>
    </row>
    <row r="16" spans="1:8" ht="20.25" customHeight="1">
      <c r="A16" s="206" t="s">
        <v>723</v>
      </c>
      <c r="B16" s="1089">
        <v>-16953881</v>
      </c>
      <c r="C16" s="1088">
        <v>103862</v>
      </c>
      <c r="D16" s="1088">
        <v>133225</v>
      </c>
      <c r="E16" s="1088">
        <v>250066</v>
      </c>
      <c r="F16" s="1097"/>
      <c r="G16" s="1099"/>
      <c r="H16" s="1116"/>
    </row>
    <row r="17" spans="1:8" ht="24" customHeight="1">
      <c r="A17" s="778" t="s">
        <v>724</v>
      </c>
      <c r="B17" s="1126">
        <v>16953881</v>
      </c>
      <c r="C17" s="1093">
        <v>-3426717</v>
      </c>
      <c r="D17" s="1086">
        <v>3312041</v>
      </c>
      <c r="E17" s="1086">
        <v>9354491</v>
      </c>
      <c r="F17" s="1100"/>
      <c r="G17" s="1101">
        <v>0.19535591880112879</v>
      </c>
      <c r="H17" s="1101">
        <v>0.55176103925702913</v>
      </c>
    </row>
    <row r="18" spans="1:8" ht="24" customHeight="1">
      <c r="A18" s="212" t="s">
        <v>445</v>
      </c>
      <c r="B18" s="1021">
        <v>41508039</v>
      </c>
      <c r="C18" s="1020">
        <v>-4542329</v>
      </c>
      <c r="D18" s="1020">
        <v>-539296</v>
      </c>
      <c r="E18" s="1020">
        <v>5147706</v>
      </c>
      <c r="F18" s="1102"/>
      <c r="G18" s="1102"/>
      <c r="H18" s="1103">
        <v>0.12401708497961082</v>
      </c>
    </row>
    <row r="19" spans="1:8" ht="15">
      <c r="A19" s="213" t="s">
        <v>719</v>
      </c>
      <c r="B19" s="1021"/>
      <c r="C19" s="1021"/>
      <c r="D19" s="1021"/>
      <c r="E19" s="1021"/>
      <c r="F19" s="1102"/>
      <c r="G19" s="1102"/>
      <c r="H19" s="1103"/>
    </row>
    <row r="20" spans="1:8" ht="15">
      <c r="A20" s="212" t="s">
        <v>446</v>
      </c>
      <c r="B20" s="1021"/>
      <c r="C20" s="1020"/>
      <c r="D20" s="1020"/>
      <c r="E20" s="1017"/>
      <c r="F20" s="1103"/>
      <c r="G20" s="1102"/>
      <c r="H20" s="1103"/>
    </row>
    <row r="21" spans="1:8" ht="15">
      <c r="A21" s="212" t="s">
        <v>447</v>
      </c>
      <c r="B21" s="1021">
        <v>46210284</v>
      </c>
      <c r="C21" s="1020">
        <v>8635205</v>
      </c>
      <c r="D21" s="1020">
        <v>10048390</v>
      </c>
      <c r="E21" s="1017">
        <v>26575700</v>
      </c>
      <c r="F21" s="1103">
        <v>0.18686760289116597</v>
      </c>
      <c r="G21" s="1102">
        <v>0.21744921541707035</v>
      </c>
      <c r="H21" s="1103">
        <v>0.57510358516731908</v>
      </c>
    </row>
    <row r="22" spans="1:8" ht="15">
      <c r="A22" s="212" t="s">
        <v>448</v>
      </c>
      <c r="B22" s="1021">
        <v>9175262</v>
      </c>
      <c r="C22" s="1020">
        <v>18737430</v>
      </c>
      <c r="D22" s="1020">
        <v>18791489</v>
      </c>
      <c r="E22" s="1017">
        <v>19303968</v>
      </c>
      <c r="F22" s="1103">
        <v>2.042168387126166</v>
      </c>
      <c r="G22" s="1102">
        <v>2.0480602079809818</v>
      </c>
      <c r="H22" s="1103">
        <v>2.1039146348082487</v>
      </c>
    </row>
    <row r="23" spans="1:8" ht="15">
      <c r="A23" s="212" t="s">
        <v>449</v>
      </c>
      <c r="B23" s="1021">
        <v>-974663</v>
      </c>
      <c r="C23" s="1020">
        <v>498</v>
      </c>
      <c r="D23" s="1020">
        <v>2863</v>
      </c>
      <c r="E23" s="1017">
        <v>7715</v>
      </c>
      <c r="F23" s="1103"/>
      <c r="G23" s="1102"/>
      <c r="H23" s="1103"/>
    </row>
    <row r="24" spans="1:8" ht="15">
      <c r="A24" s="212" t="s">
        <v>450</v>
      </c>
      <c r="B24" s="1021">
        <v>-4000000</v>
      </c>
      <c r="C24" s="1020">
        <v>-113236</v>
      </c>
      <c r="D24" s="1020">
        <v>156309</v>
      </c>
      <c r="E24" s="1017">
        <v>5784033</v>
      </c>
      <c r="F24" s="1103">
        <v>2.8309000000000001E-2</v>
      </c>
      <c r="G24" s="1102"/>
      <c r="H24" s="1103"/>
    </row>
    <row r="25" spans="1:8" ht="15" customHeight="1">
      <c r="A25" s="212" t="s">
        <v>451</v>
      </c>
      <c r="B25" s="1021">
        <v>21664</v>
      </c>
      <c r="C25" s="1020">
        <v>89925</v>
      </c>
      <c r="D25" s="1020">
        <v>82010</v>
      </c>
      <c r="E25" s="1020">
        <v>415674</v>
      </c>
      <c r="F25" s="1103">
        <v>4.1508954948301326</v>
      </c>
      <c r="G25" s="1102">
        <v>3.7855428360413588</v>
      </c>
      <c r="H25" s="1117" t="s">
        <v>787</v>
      </c>
    </row>
    <row r="26" spans="1:8" ht="15">
      <c r="A26" s="212" t="s">
        <v>707</v>
      </c>
      <c r="B26" s="1021">
        <v>75492</v>
      </c>
      <c r="C26" s="1020">
        <v>10567</v>
      </c>
      <c r="D26" s="1020">
        <v>17896</v>
      </c>
      <c r="E26" s="1020">
        <v>23759</v>
      </c>
      <c r="F26" s="1103">
        <v>0.13997509669898797</v>
      </c>
      <c r="G26" s="1102">
        <v>0.23705823133577067</v>
      </c>
      <c r="H26" s="1103">
        <v>0.31472208975785515</v>
      </c>
    </row>
    <row r="27" spans="1:8" ht="15">
      <c r="A27" s="212" t="s">
        <v>708</v>
      </c>
      <c r="B27" s="1021"/>
      <c r="C27" s="1020">
        <v>37582586</v>
      </c>
      <c r="D27" s="1020">
        <v>33464220</v>
      </c>
      <c r="E27" s="1020">
        <v>49185648</v>
      </c>
      <c r="F27" s="1103"/>
      <c r="G27" s="1102"/>
      <c r="H27" s="1103"/>
    </row>
    <row r="28" spans="1:8" ht="15">
      <c r="A28" s="212" t="s">
        <v>709</v>
      </c>
      <c r="B28" s="1021">
        <v>9000000</v>
      </c>
      <c r="C28" s="1020">
        <v>-5679868</v>
      </c>
      <c r="D28" s="1020">
        <v>-3825967</v>
      </c>
      <c r="E28" s="1020">
        <v>-2222507</v>
      </c>
      <c r="F28" s="1103"/>
      <c r="G28" s="1102"/>
      <c r="H28" s="1103"/>
    </row>
    <row r="29" spans="1:8" ht="24" customHeight="1">
      <c r="A29" s="212" t="s">
        <v>452</v>
      </c>
      <c r="B29" s="1021">
        <v>-24554158</v>
      </c>
      <c r="C29" s="1020">
        <v>1115613</v>
      </c>
      <c r="D29" s="1020">
        <v>3851337</v>
      </c>
      <c r="E29" s="1020">
        <v>4206785</v>
      </c>
      <c r="F29" s="1103"/>
      <c r="G29" s="1102"/>
      <c r="H29" s="1103"/>
    </row>
    <row r="30" spans="1:8" ht="8.25" customHeight="1">
      <c r="A30" s="214"/>
      <c r="B30" s="713"/>
      <c r="C30" s="714"/>
      <c r="D30" s="777"/>
      <c r="E30" s="714"/>
      <c r="F30" s="879"/>
      <c r="G30" s="877"/>
      <c r="H30" s="886"/>
    </row>
    <row r="31" spans="1:8" ht="18">
      <c r="G31" s="876">
        <f>IF(E25=0,0,(IF(E25/C25&gt;1000%,"*)",E25/C25)))</f>
        <v>4.6224520433694742</v>
      </c>
    </row>
    <row r="33" spans="1:8" ht="15.75">
      <c r="A33" s="185"/>
      <c r="B33" s="185"/>
      <c r="C33" s="186"/>
      <c r="D33" s="179"/>
      <c r="E33" s="179"/>
      <c r="F33" s="179"/>
      <c r="G33" s="187"/>
      <c r="H33" s="188" t="s">
        <v>2</v>
      </c>
    </row>
    <row r="34" spans="1:8" ht="15">
      <c r="A34" s="189"/>
      <c r="B34" s="190" t="s">
        <v>227</v>
      </c>
      <c r="C34" s="191" t="s">
        <v>229</v>
      </c>
      <c r="D34" s="192"/>
      <c r="E34" s="193"/>
      <c r="F34" s="194" t="s">
        <v>433</v>
      </c>
      <c r="G34" s="192"/>
      <c r="H34" s="193"/>
    </row>
    <row r="35" spans="1:8" ht="15">
      <c r="A35" s="195" t="s">
        <v>3</v>
      </c>
      <c r="B35" s="196" t="s">
        <v>228</v>
      </c>
      <c r="C35" s="197"/>
      <c r="D35" s="197"/>
      <c r="E35" s="197"/>
      <c r="F35" s="197" t="s">
        <v>4</v>
      </c>
      <c r="G35" s="197" t="s">
        <v>4</v>
      </c>
      <c r="H35" s="198"/>
    </row>
    <row r="36" spans="1:8" ht="15">
      <c r="A36" s="199"/>
      <c r="B36" s="200" t="s">
        <v>743</v>
      </c>
      <c r="C36" s="197" t="s">
        <v>750</v>
      </c>
      <c r="D36" s="197" t="s">
        <v>756</v>
      </c>
      <c r="E36" s="197" t="s">
        <v>752</v>
      </c>
      <c r="F36" s="198" t="s">
        <v>232</v>
      </c>
      <c r="G36" s="198" t="s">
        <v>437</v>
      </c>
      <c r="H36" s="198" t="s">
        <v>438</v>
      </c>
    </row>
    <row r="37" spans="1:8">
      <c r="A37" s="202" t="s">
        <v>439</v>
      </c>
      <c r="B37" s="203">
        <v>2</v>
      </c>
      <c r="C37" s="204">
        <v>3</v>
      </c>
      <c r="D37" s="204">
        <v>4</v>
      </c>
      <c r="E37" s="204">
        <v>5</v>
      </c>
      <c r="F37" s="204">
        <v>6</v>
      </c>
      <c r="G37" s="204">
        <v>7</v>
      </c>
      <c r="H37" s="204">
        <v>8</v>
      </c>
    </row>
    <row r="38" spans="1:8" ht="24" customHeight="1">
      <c r="A38" s="206" t="s">
        <v>440</v>
      </c>
      <c r="B38" s="1088">
        <v>435340000</v>
      </c>
      <c r="C38" s="1019">
        <v>129639963</v>
      </c>
      <c r="D38" s="1019">
        <v>157069687</v>
      </c>
      <c r="E38" s="1019">
        <v>197393904</v>
      </c>
      <c r="F38" s="1097">
        <v>0.29799999999999999</v>
      </c>
      <c r="G38" s="1097">
        <v>0.36099999999999999</v>
      </c>
      <c r="H38" s="1115">
        <v>0.45300000000000001</v>
      </c>
    </row>
    <row r="39" spans="1:8" ht="24" customHeight="1">
      <c r="A39" s="207" t="s">
        <v>441</v>
      </c>
      <c r="B39" s="1089">
        <v>435340000</v>
      </c>
      <c r="C39" s="1089">
        <v>148522814</v>
      </c>
      <c r="D39" s="1089">
        <v>182951414</v>
      </c>
      <c r="E39" s="1089">
        <v>214512294</v>
      </c>
      <c r="F39" s="1097">
        <v>0.34100000000000003</v>
      </c>
      <c r="G39" s="1097">
        <v>0.42</v>
      </c>
      <c r="H39" s="1115">
        <v>0.49299999999999999</v>
      </c>
    </row>
    <row r="40" spans="1:8" ht="24" customHeight="1">
      <c r="A40" s="206" t="s">
        <v>442</v>
      </c>
      <c r="B40" s="1127"/>
      <c r="C40" s="1019">
        <v>-18882851</v>
      </c>
      <c r="D40" s="1019">
        <v>-25881726</v>
      </c>
      <c r="E40" s="1019">
        <v>-17118390</v>
      </c>
      <c r="F40" s="1097"/>
      <c r="G40" s="1097"/>
      <c r="H40" s="1116"/>
    </row>
    <row r="41" spans="1:8" ht="15.75">
      <c r="A41" s="209" t="s">
        <v>443</v>
      </c>
      <c r="B41" s="1090"/>
      <c r="C41" s="1091"/>
      <c r="D41" s="1091"/>
      <c r="E41" s="1091"/>
      <c r="F41" s="1098"/>
      <c r="G41" s="1098"/>
      <c r="H41" s="1101"/>
    </row>
    <row r="42" spans="1:8" ht="18" customHeight="1">
      <c r="A42" s="1149" t="s">
        <v>444</v>
      </c>
      <c r="B42" s="1088"/>
      <c r="C42" s="1088"/>
      <c r="D42" s="1088"/>
      <c r="E42" s="1088"/>
      <c r="F42" s="1097"/>
      <c r="G42" s="1097"/>
      <c r="H42" s="1116"/>
    </row>
    <row r="43" spans="1:8" ht="39.75" customHeight="1">
      <c r="A43" s="1148" t="s">
        <v>722</v>
      </c>
      <c r="B43" s="1088"/>
      <c r="C43" s="1088"/>
      <c r="D43" s="1088"/>
      <c r="E43" s="1088"/>
      <c r="F43" s="1097"/>
      <c r="G43" s="1115"/>
      <c r="H43" s="1116"/>
    </row>
    <row r="44" spans="1:8" ht="15.75">
      <c r="A44" s="206" t="s">
        <v>723</v>
      </c>
      <c r="B44" s="1089">
        <v>-16953881</v>
      </c>
      <c r="C44" s="1088">
        <v>-39031</v>
      </c>
      <c r="D44" s="1088">
        <v>-85459</v>
      </c>
      <c r="E44" s="1088">
        <v>27158</v>
      </c>
      <c r="F44" s="1097">
        <v>2E-3</v>
      </c>
      <c r="G44" s="1099">
        <v>5.0000000000000001E-3</v>
      </c>
      <c r="H44" s="1116"/>
    </row>
    <row r="45" spans="1:8" ht="15.75">
      <c r="A45" s="778" t="s">
        <v>724</v>
      </c>
      <c r="B45" s="1126">
        <v>16953881</v>
      </c>
      <c r="C45" s="1093">
        <v>18882851</v>
      </c>
      <c r="D45" s="1086">
        <v>25881726</v>
      </c>
      <c r="E45" s="1086">
        <v>17118390</v>
      </c>
      <c r="F45" s="1100">
        <v>1.1140000000000001</v>
      </c>
      <c r="G45" s="1101">
        <v>1.5269999999999999</v>
      </c>
      <c r="H45" s="1101">
        <v>1.01</v>
      </c>
    </row>
    <row r="46" spans="1:8" ht="15">
      <c r="A46" s="212" t="s">
        <v>445</v>
      </c>
      <c r="B46" s="1021">
        <v>41508039</v>
      </c>
      <c r="C46" s="1020">
        <v>14556966</v>
      </c>
      <c r="D46" s="1020">
        <v>22596463</v>
      </c>
      <c r="E46" s="1020">
        <v>20385215</v>
      </c>
      <c r="F46" s="1102">
        <v>0.35099999999999998</v>
      </c>
      <c r="G46" s="1102">
        <v>0.54400000000000004</v>
      </c>
      <c r="H46" s="1103">
        <v>0.49099999999999999</v>
      </c>
    </row>
    <row r="47" spans="1:8" ht="15">
      <c r="A47" s="213" t="s">
        <v>719</v>
      </c>
      <c r="B47" s="1021"/>
      <c r="C47" s="1021"/>
      <c r="D47" s="1021"/>
      <c r="E47" s="1021"/>
      <c r="F47" s="1102"/>
      <c r="G47" s="1102"/>
      <c r="H47" s="1103"/>
    </row>
    <row r="48" spans="1:8" ht="15">
      <c r="A48" s="212" t="s">
        <v>446</v>
      </c>
      <c r="B48" s="1021"/>
      <c r="C48" s="1020">
        <v>17653875</v>
      </c>
      <c r="D48" s="1020">
        <v>17653875</v>
      </c>
      <c r="E48" s="1017">
        <v>17653875</v>
      </c>
      <c r="F48" s="1103"/>
      <c r="G48" s="1102"/>
      <c r="H48" s="1103"/>
    </row>
    <row r="49" spans="1:8" ht="15">
      <c r="A49" s="212" t="s">
        <v>447</v>
      </c>
      <c r="B49" s="1021">
        <v>46210284</v>
      </c>
      <c r="C49" s="1020">
        <v>64191391</v>
      </c>
      <c r="D49" s="1020">
        <v>76761895</v>
      </c>
      <c r="E49" s="1017">
        <v>77312510</v>
      </c>
      <c r="F49" s="1103">
        <v>1.389</v>
      </c>
      <c r="G49" s="1102">
        <v>1.661</v>
      </c>
      <c r="H49" s="1103">
        <v>1.673</v>
      </c>
    </row>
    <row r="50" spans="1:8" ht="15">
      <c r="A50" s="212" t="s">
        <v>448</v>
      </c>
      <c r="B50" s="1021">
        <v>9175262</v>
      </c>
      <c r="C50" s="1020">
        <v>19304019</v>
      </c>
      <c r="D50" s="1020">
        <v>19303950</v>
      </c>
      <c r="E50" s="1017">
        <v>19303950</v>
      </c>
      <c r="F50" s="1103">
        <v>2.1040000000000001</v>
      </c>
      <c r="G50" s="1102">
        <v>2.1040000000000001</v>
      </c>
      <c r="H50" s="1103">
        <v>2.1040000000000001</v>
      </c>
    </row>
    <row r="51" spans="1:8" ht="15">
      <c r="A51" s="212" t="s">
        <v>449</v>
      </c>
      <c r="B51" s="1021">
        <v>-974663</v>
      </c>
      <c r="C51" s="1020">
        <v>8205</v>
      </c>
      <c r="D51" s="1020">
        <v>8983</v>
      </c>
      <c r="E51" s="1017">
        <v>-124933</v>
      </c>
      <c r="F51" s="1103"/>
      <c r="G51" s="1102"/>
      <c r="H51" s="1103">
        <v>0.128</v>
      </c>
    </row>
    <row r="52" spans="1:8" ht="15">
      <c r="A52" s="212" t="s">
        <v>450</v>
      </c>
      <c r="B52" s="1021">
        <v>-4000000</v>
      </c>
      <c r="C52" s="1020">
        <v>-8344512</v>
      </c>
      <c r="D52" s="1020">
        <v>-6466200</v>
      </c>
      <c r="E52" s="1017">
        <v>-8761291</v>
      </c>
      <c r="F52" s="1103">
        <v>2.0859999999999999</v>
      </c>
      <c r="G52" s="1102">
        <v>1.617</v>
      </c>
      <c r="H52" s="1103">
        <v>2.19</v>
      </c>
    </row>
    <row r="53" spans="1:8" ht="15">
      <c r="A53" s="212" t="s">
        <v>451</v>
      </c>
      <c r="B53" s="1021">
        <v>21664</v>
      </c>
      <c r="C53" s="1020">
        <v>2164378</v>
      </c>
      <c r="D53" s="1020">
        <v>1457873</v>
      </c>
      <c r="E53" s="1020">
        <v>1946131</v>
      </c>
      <c r="F53" s="1164" t="s">
        <v>787</v>
      </c>
      <c r="G53" s="1165" t="s">
        <v>787</v>
      </c>
      <c r="H53" s="1165" t="s">
        <v>787</v>
      </c>
    </row>
    <row r="54" spans="1:8" ht="15">
      <c r="A54" s="212" t="s">
        <v>707</v>
      </c>
      <c r="B54" s="1021">
        <v>75492</v>
      </c>
      <c r="C54" s="1020">
        <v>31771</v>
      </c>
      <c r="D54" s="1020">
        <v>37266</v>
      </c>
      <c r="E54" s="1020">
        <v>45527</v>
      </c>
      <c r="F54" s="1103">
        <v>0.42099999999999999</v>
      </c>
      <c r="G54" s="1102">
        <v>0.49399999999999999</v>
      </c>
      <c r="H54" s="1103">
        <v>0.60299999999999998</v>
      </c>
    </row>
    <row r="55" spans="1:8" ht="15">
      <c r="A55" s="212" t="s">
        <v>708</v>
      </c>
      <c r="B55" s="1021"/>
      <c r="C55" s="1020">
        <v>83682710</v>
      </c>
      <c r="D55" s="1020">
        <v>90665121</v>
      </c>
      <c r="E55" s="1020">
        <v>91288459</v>
      </c>
      <c r="F55" s="1103"/>
      <c r="G55" s="1102"/>
      <c r="H55" s="1103"/>
    </row>
    <row r="56" spans="1:8" ht="15">
      <c r="A56" s="212" t="s">
        <v>709</v>
      </c>
      <c r="B56" s="1021">
        <v>9000000</v>
      </c>
      <c r="C56" s="1020">
        <v>-3230550</v>
      </c>
      <c r="D56" s="1020">
        <v>-4503940</v>
      </c>
      <c r="E56" s="1020">
        <v>-4297904</v>
      </c>
      <c r="F56" s="1103"/>
      <c r="G56" s="1102"/>
      <c r="H56" s="1103"/>
    </row>
    <row r="57" spans="1:8" ht="15">
      <c r="A57" s="212" t="s">
        <v>452</v>
      </c>
      <c r="B57" s="1021">
        <v>-24554158</v>
      </c>
      <c r="C57" s="1020">
        <v>4325885</v>
      </c>
      <c r="D57" s="1020">
        <v>3285264</v>
      </c>
      <c r="E57" s="1020">
        <v>-3266825</v>
      </c>
      <c r="F57" s="1103"/>
      <c r="G57" s="1102"/>
      <c r="H57" s="1103">
        <v>0.13300000000000001</v>
      </c>
    </row>
    <row r="58" spans="1:8" ht="15">
      <c r="A58" s="214"/>
      <c r="B58" s="713"/>
      <c r="C58" s="714"/>
      <c r="D58" s="777"/>
      <c r="E58" s="714"/>
      <c r="F58" s="879"/>
      <c r="G58" s="886"/>
      <c r="H58" s="886"/>
    </row>
    <row r="60" spans="1:8" ht="10.5" customHeight="1">
      <c r="A60" s="658"/>
    </row>
    <row r="61" spans="1:8" ht="15.75">
      <c r="A61" s="185"/>
      <c r="B61" s="185"/>
      <c r="C61" s="186"/>
      <c r="D61" s="179"/>
      <c r="E61" s="179"/>
      <c r="F61" s="179"/>
      <c r="G61" s="187"/>
      <c r="H61" s="188" t="s">
        <v>2</v>
      </c>
    </row>
    <row r="62" spans="1:8" ht="15">
      <c r="A62" s="189"/>
      <c r="B62" s="190" t="s">
        <v>227</v>
      </c>
      <c r="C62" s="191" t="s">
        <v>229</v>
      </c>
      <c r="D62" s="192"/>
      <c r="E62" s="193"/>
      <c r="F62" s="194" t="s">
        <v>433</v>
      </c>
      <c r="G62" s="192"/>
      <c r="H62" s="193"/>
    </row>
    <row r="63" spans="1:8" ht="15">
      <c r="A63" s="195" t="s">
        <v>3</v>
      </c>
      <c r="B63" s="196" t="s">
        <v>228</v>
      </c>
      <c r="C63" s="197"/>
      <c r="D63" s="197"/>
      <c r="E63" s="197"/>
      <c r="F63" s="197" t="s">
        <v>4</v>
      </c>
      <c r="G63" s="197" t="s">
        <v>4</v>
      </c>
      <c r="H63" s="198"/>
    </row>
    <row r="64" spans="1:8" ht="15">
      <c r="A64" s="199"/>
      <c r="B64" s="200" t="s">
        <v>743</v>
      </c>
      <c r="C64" s="197" t="s">
        <v>767</v>
      </c>
      <c r="D64" s="197" t="s">
        <v>768</v>
      </c>
      <c r="E64" s="197" t="s">
        <v>769</v>
      </c>
      <c r="F64" s="198" t="s">
        <v>232</v>
      </c>
      <c r="G64" s="198" t="s">
        <v>437</v>
      </c>
      <c r="H64" s="198" t="s">
        <v>438</v>
      </c>
    </row>
    <row r="65" spans="1:8">
      <c r="A65" s="202" t="s">
        <v>439</v>
      </c>
      <c r="B65" s="203">
        <v>2</v>
      </c>
      <c r="C65" s="204">
        <v>3</v>
      </c>
      <c r="D65" s="204">
        <v>4</v>
      </c>
      <c r="E65" s="204">
        <v>5</v>
      </c>
      <c r="F65" s="204">
        <v>6</v>
      </c>
      <c r="G65" s="204">
        <v>7</v>
      </c>
      <c r="H65" s="204">
        <v>8</v>
      </c>
    </row>
    <row r="66" spans="1:8" ht="24" customHeight="1">
      <c r="A66" s="206" t="s">
        <v>440</v>
      </c>
      <c r="B66" s="1088">
        <v>435340000</v>
      </c>
      <c r="C66" s="1019">
        <v>235806920</v>
      </c>
      <c r="D66" s="1019">
        <v>268909813</v>
      </c>
      <c r="E66" s="1019">
        <v>304511825</v>
      </c>
      <c r="F66" s="1097">
        <v>0.54200000000000004</v>
      </c>
      <c r="G66" s="1097">
        <v>0.61770067763127667</v>
      </c>
      <c r="H66" s="1115">
        <v>0.69948046354573434</v>
      </c>
    </row>
    <row r="67" spans="1:8" ht="24" customHeight="1">
      <c r="A67" s="207" t="s">
        <v>441</v>
      </c>
      <c r="B67" s="1089">
        <v>435340000</v>
      </c>
      <c r="C67" s="1089">
        <v>252101391</v>
      </c>
      <c r="D67" s="1089">
        <v>282208426</v>
      </c>
      <c r="E67" s="1089">
        <v>318266374</v>
      </c>
      <c r="F67" s="1097">
        <v>0.57899999999999996</v>
      </c>
      <c r="G67" s="1097">
        <v>0.64824832544677724</v>
      </c>
      <c r="H67" s="1115">
        <v>0.73107542150962468</v>
      </c>
    </row>
    <row r="68" spans="1:8" ht="24" customHeight="1">
      <c r="A68" s="206" t="s">
        <v>442</v>
      </c>
      <c r="B68" s="1127"/>
      <c r="C68" s="1019">
        <v>-16294471</v>
      </c>
      <c r="D68" s="1019">
        <v>-13298613</v>
      </c>
      <c r="E68" s="1019">
        <v>-13754550</v>
      </c>
      <c r="F68" s="1097"/>
      <c r="G68" s="1097"/>
      <c r="H68" s="1116"/>
    </row>
    <row r="69" spans="1:8" ht="15.75">
      <c r="A69" s="209" t="s">
        <v>443</v>
      </c>
      <c r="B69" s="1090"/>
      <c r="C69" s="1091"/>
      <c r="D69" s="1091"/>
      <c r="E69" s="1091"/>
      <c r="F69" s="1098"/>
      <c r="G69" s="1098"/>
      <c r="H69" s="1101"/>
    </row>
    <row r="70" spans="1:8" ht="15.75">
      <c r="A70" s="1149" t="s">
        <v>444</v>
      </c>
      <c r="B70" s="1088"/>
      <c r="C70" s="1088"/>
      <c r="D70" s="1088"/>
      <c r="E70" s="1088"/>
      <c r="F70" s="1097"/>
      <c r="G70" s="1097"/>
      <c r="H70" s="1116"/>
    </row>
    <row r="71" spans="1:8" ht="47.25">
      <c r="A71" s="1148" t="s">
        <v>722</v>
      </c>
      <c r="B71" s="1088"/>
      <c r="C71" s="1088"/>
      <c r="D71" s="1088"/>
      <c r="E71" s="1088"/>
      <c r="F71" s="1097"/>
      <c r="G71" s="1115"/>
      <c r="H71" s="1116"/>
    </row>
    <row r="72" spans="1:8" ht="17.25" customHeight="1">
      <c r="A72" s="206" t="s">
        <v>723</v>
      </c>
      <c r="B72" s="1089">
        <v>-16953881</v>
      </c>
      <c r="C72" s="1088">
        <v>23347</v>
      </c>
      <c r="D72" s="1088">
        <v>12232</v>
      </c>
      <c r="E72" s="1088">
        <v>-40470</v>
      </c>
      <c r="F72" s="1097"/>
      <c r="G72" s="1099"/>
      <c r="H72" s="1116">
        <v>2.3870640592558129E-3</v>
      </c>
    </row>
    <row r="73" spans="1:8" ht="15.75">
      <c r="A73" s="778" t="s">
        <v>724</v>
      </c>
      <c r="B73" s="1126">
        <v>16953881</v>
      </c>
      <c r="C73" s="1093">
        <v>16294471</v>
      </c>
      <c r="D73" s="1086">
        <v>13298613</v>
      </c>
      <c r="E73" s="1086">
        <v>13754550</v>
      </c>
      <c r="F73" s="1100">
        <v>0.96099999999999997</v>
      </c>
      <c r="G73" s="1101">
        <v>0.78439933605762602</v>
      </c>
      <c r="H73" s="1101">
        <v>0.8112921165366207</v>
      </c>
    </row>
    <row r="74" spans="1:8" ht="15">
      <c r="A74" s="212" t="s">
        <v>445</v>
      </c>
      <c r="B74" s="1021">
        <v>41508039</v>
      </c>
      <c r="C74" s="1020">
        <v>21586347</v>
      </c>
      <c r="D74" s="1020">
        <v>22560262</v>
      </c>
      <c r="E74" s="1020">
        <v>25010523</v>
      </c>
      <c r="F74" s="1102">
        <v>0.52</v>
      </c>
      <c r="G74" s="1102">
        <v>0.54351548624111101</v>
      </c>
      <c r="H74" s="1103">
        <v>0.60254648503148989</v>
      </c>
    </row>
    <row r="75" spans="1:8" ht="15">
      <c r="A75" s="213" t="s">
        <v>719</v>
      </c>
      <c r="B75" s="1021"/>
      <c r="C75" s="1021"/>
      <c r="D75" s="1021"/>
      <c r="E75" s="1021"/>
      <c r="F75" s="1102"/>
      <c r="G75" s="1102"/>
      <c r="H75" s="1103"/>
    </row>
    <row r="76" spans="1:8" ht="15">
      <c r="A76" s="212" t="s">
        <v>446</v>
      </c>
      <c r="B76" s="1021"/>
      <c r="C76" s="1020">
        <v>16717113</v>
      </c>
      <c r="D76" s="1020">
        <v>12161720</v>
      </c>
      <c r="E76" s="1017">
        <v>10843574</v>
      </c>
      <c r="F76" s="1103"/>
      <c r="G76" s="1102"/>
      <c r="H76" s="1103"/>
    </row>
    <row r="77" spans="1:8" ht="15">
      <c r="A77" s="212" t="s">
        <v>447</v>
      </c>
      <c r="B77" s="1021">
        <v>46210284</v>
      </c>
      <c r="C77" s="1020">
        <v>81011930</v>
      </c>
      <c r="D77" s="1020">
        <v>82179988</v>
      </c>
      <c r="E77" s="1017">
        <v>83480009</v>
      </c>
      <c r="F77" s="1103">
        <v>1.7529999999999999</v>
      </c>
      <c r="G77" s="1102">
        <v>1.7783917536624532</v>
      </c>
      <c r="H77" s="1103">
        <v>1.8065244740759439</v>
      </c>
    </row>
    <row r="78" spans="1:8" ht="15">
      <c r="A78" s="212" t="s">
        <v>448</v>
      </c>
      <c r="B78" s="1021">
        <v>9175262</v>
      </c>
      <c r="C78" s="1020">
        <v>19303950</v>
      </c>
      <c r="D78" s="1020">
        <v>19303950</v>
      </c>
      <c r="E78" s="1017">
        <v>19303950</v>
      </c>
      <c r="F78" s="1103">
        <v>2.1040000000000001</v>
      </c>
      <c r="G78" s="1102">
        <v>2.1039126730114082</v>
      </c>
      <c r="H78" s="1103">
        <v>2.1039126730114082</v>
      </c>
    </row>
    <row r="79" spans="1:8" ht="15">
      <c r="A79" s="212" t="s">
        <v>449</v>
      </c>
      <c r="B79" s="1021">
        <v>-974663</v>
      </c>
      <c r="C79" s="1020">
        <v>-177488</v>
      </c>
      <c r="D79" s="1020">
        <v>-294819</v>
      </c>
      <c r="E79" s="1017">
        <v>-320367</v>
      </c>
      <c r="F79" s="1103">
        <v>0.182</v>
      </c>
      <c r="G79" s="1102">
        <v>0.30248301207699479</v>
      </c>
      <c r="H79" s="1103">
        <v>0.32869514898995861</v>
      </c>
    </row>
    <row r="80" spans="1:8" ht="15">
      <c r="A80" s="212" t="s">
        <v>450</v>
      </c>
      <c r="B80" s="1021">
        <v>-4000000</v>
      </c>
      <c r="C80" s="1020">
        <v>-4373496</v>
      </c>
      <c r="D80" s="1020">
        <v>-1631498</v>
      </c>
      <c r="E80" s="1017">
        <v>-249150</v>
      </c>
      <c r="F80" s="1103">
        <v>1.093</v>
      </c>
      <c r="G80" s="1102">
        <v>0.40787449999999997</v>
      </c>
      <c r="H80" s="1103">
        <v>6.2287500000000003E-2</v>
      </c>
    </row>
    <row r="81" spans="1:8" ht="15">
      <c r="A81" s="212" t="s">
        <v>451</v>
      </c>
      <c r="B81" s="1021">
        <v>21664</v>
      </c>
      <c r="C81" s="1020">
        <v>1889187</v>
      </c>
      <c r="D81" s="1020">
        <v>1875926</v>
      </c>
      <c r="E81" s="1020">
        <v>2059578</v>
      </c>
      <c r="F81" s="1164" t="s">
        <v>787</v>
      </c>
      <c r="G81" s="1164" t="s">
        <v>787</v>
      </c>
      <c r="H81" s="1164" t="s">
        <v>787</v>
      </c>
    </row>
    <row r="82" spans="1:8" ht="15">
      <c r="A82" s="212" t="s">
        <v>707</v>
      </c>
      <c r="B82" s="1021">
        <v>75492</v>
      </c>
      <c r="C82" s="1020">
        <v>51578</v>
      </c>
      <c r="D82" s="1020">
        <v>52463</v>
      </c>
      <c r="E82" s="1020">
        <v>55903</v>
      </c>
      <c r="F82" s="1103">
        <v>0.68300000000000005</v>
      </c>
      <c r="G82" s="1102">
        <v>0.69494780903936837</v>
      </c>
      <c r="H82" s="1103">
        <v>0.74051555131669577</v>
      </c>
    </row>
    <row r="83" spans="1:8" ht="15">
      <c r="A83" s="212" t="s">
        <v>708</v>
      </c>
      <c r="B83" s="1021"/>
      <c r="C83" s="1020">
        <v>97344662</v>
      </c>
      <c r="D83" s="1020">
        <v>95811070</v>
      </c>
      <c r="E83" s="1020">
        <v>94904454</v>
      </c>
      <c r="F83" s="1103"/>
      <c r="G83" s="1102"/>
      <c r="H83" s="1103"/>
    </row>
    <row r="84" spans="1:8" ht="15">
      <c r="A84" s="212" t="s">
        <v>709</v>
      </c>
      <c r="B84" s="1021">
        <v>9000000</v>
      </c>
      <c r="C84" s="1020">
        <v>-4508236</v>
      </c>
      <c r="D84" s="1020">
        <v>-4723600</v>
      </c>
      <c r="E84" s="1020">
        <v>-4741479</v>
      </c>
      <c r="F84" s="1103"/>
      <c r="G84" s="1102"/>
      <c r="H84" s="1103"/>
    </row>
    <row r="85" spans="1:8" ht="15">
      <c r="A85" s="212" t="s">
        <v>452</v>
      </c>
      <c r="B85" s="1021">
        <v>-24554158</v>
      </c>
      <c r="C85" s="1020">
        <v>-5291876</v>
      </c>
      <c r="D85" s="1020">
        <v>-9261649</v>
      </c>
      <c r="E85" s="1020">
        <v>-11255973</v>
      </c>
      <c r="F85" s="1103">
        <v>0.216</v>
      </c>
      <c r="G85" s="1102">
        <v>0.37719269379955933</v>
      </c>
      <c r="H85" s="1103">
        <v>0.4584141309182746</v>
      </c>
    </row>
    <row r="86" spans="1:8" ht="15">
      <c r="A86" s="214"/>
      <c r="B86" s="713"/>
      <c r="C86" s="714"/>
      <c r="D86" s="777"/>
      <c r="E86" s="714"/>
      <c r="F86" s="879"/>
      <c r="G86" s="886"/>
      <c r="H86" s="886"/>
    </row>
    <row r="89" spans="1:8" ht="15">
      <c r="A89" s="658"/>
    </row>
    <row r="90" spans="1:8" ht="15.75">
      <c r="A90" s="185"/>
      <c r="B90" s="185"/>
      <c r="C90" s="186"/>
      <c r="D90" s="179"/>
      <c r="E90" s="179"/>
      <c r="F90" s="179"/>
      <c r="G90" s="187"/>
      <c r="H90" s="188" t="s">
        <v>2</v>
      </c>
    </row>
    <row r="91" spans="1:8" ht="15">
      <c r="A91" s="189"/>
      <c r="B91" s="190" t="s">
        <v>227</v>
      </c>
      <c r="C91" s="191" t="s">
        <v>229</v>
      </c>
      <c r="D91" s="192"/>
      <c r="E91" s="193"/>
      <c r="F91" s="194" t="s">
        <v>433</v>
      </c>
      <c r="G91" s="192"/>
      <c r="H91" s="193"/>
    </row>
    <row r="92" spans="1:8" ht="15">
      <c r="A92" s="195" t="s">
        <v>3</v>
      </c>
      <c r="B92" s="196" t="s">
        <v>228</v>
      </c>
      <c r="C92" s="197"/>
      <c r="D92" s="197"/>
      <c r="E92" s="197"/>
      <c r="F92" s="197" t="s">
        <v>4</v>
      </c>
      <c r="G92" s="197" t="s">
        <v>4</v>
      </c>
      <c r="H92" s="198"/>
    </row>
    <row r="93" spans="1:8" ht="15">
      <c r="A93" s="199"/>
      <c r="B93" s="200" t="s">
        <v>743</v>
      </c>
      <c r="C93" s="197" t="s">
        <v>780</v>
      </c>
      <c r="D93" s="197" t="s">
        <v>781</v>
      </c>
      <c r="E93" s="197" t="s">
        <v>782</v>
      </c>
      <c r="F93" s="198" t="s">
        <v>232</v>
      </c>
      <c r="G93" s="198" t="s">
        <v>437</v>
      </c>
      <c r="H93" s="198" t="s">
        <v>438</v>
      </c>
    </row>
    <row r="94" spans="1:8">
      <c r="A94" s="202" t="s">
        <v>439</v>
      </c>
      <c r="B94" s="203">
        <v>2</v>
      </c>
      <c r="C94" s="204">
        <v>3</v>
      </c>
      <c r="D94" s="204">
        <v>4</v>
      </c>
      <c r="E94" s="204">
        <v>5</v>
      </c>
      <c r="F94" s="204">
        <v>6</v>
      </c>
      <c r="G94" s="204">
        <v>7</v>
      </c>
      <c r="H94" s="204">
        <v>8</v>
      </c>
    </row>
    <row r="95" spans="1:8" ht="24" customHeight="1">
      <c r="A95" s="206" t="s">
        <v>440</v>
      </c>
      <c r="B95" s="1088">
        <v>435340000</v>
      </c>
      <c r="C95" s="1019">
        <v>343972696</v>
      </c>
      <c r="D95" s="1019"/>
      <c r="E95" s="1019"/>
      <c r="F95" s="1097">
        <f>C95/B95</f>
        <v>0.79012426149676118</v>
      </c>
      <c r="G95" s="1097"/>
      <c r="H95" s="1115"/>
    </row>
    <row r="96" spans="1:8" ht="24" customHeight="1">
      <c r="A96" s="207" t="s">
        <v>441</v>
      </c>
      <c r="B96" s="1089">
        <v>435340000</v>
      </c>
      <c r="C96" s="1089">
        <v>356042934</v>
      </c>
      <c r="D96" s="1089"/>
      <c r="E96" s="1089"/>
      <c r="F96" s="1097">
        <f t="shared" ref="F96:F101" si="0">C96/B96</f>
        <v>0.81785026416134521</v>
      </c>
      <c r="G96" s="1097"/>
      <c r="H96" s="1115"/>
    </row>
    <row r="97" spans="1:8" ht="24" customHeight="1">
      <c r="A97" s="206" t="s">
        <v>442</v>
      </c>
      <c r="B97" s="1127"/>
      <c r="C97" s="1019">
        <v>-12070238</v>
      </c>
      <c r="D97" s="1019"/>
      <c r="E97" s="1019"/>
      <c r="F97" s="1097"/>
      <c r="G97" s="1097"/>
      <c r="H97" s="1116"/>
    </row>
    <row r="98" spans="1:8" ht="15.75">
      <c r="A98" s="209" t="s">
        <v>443</v>
      </c>
      <c r="B98" s="1090"/>
      <c r="C98" s="1091"/>
      <c r="D98" s="1091"/>
      <c r="E98" s="1091"/>
      <c r="F98" s="1620"/>
      <c r="G98" s="1098"/>
      <c r="H98" s="1101"/>
    </row>
    <row r="99" spans="1:8" ht="15.75">
      <c r="A99" s="1149" t="s">
        <v>444</v>
      </c>
      <c r="B99" s="1088"/>
      <c r="C99" s="1088"/>
      <c r="D99" s="1088"/>
      <c r="E99" s="1088"/>
      <c r="F99" s="1621"/>
      <c r="G99" s="1097"/>
      <c r="H99" s="1116"/>
    </row>
    <row r="100" spans="1:8" ht="47.25">
      <c r="A100" s="1148" t="s">
        <v>722</v>
      </c>
      <c r="B100" s="1088"/>
      <c r="C100" s="1088"/>
      <c r="D100" s="1088"/>
      <c r="E100" s="1088"/>
      <c r="F100" s="1097"/>
      <c r="G100" s="1115"/>
      <c r="H100" s="1116"/>
    </row>
    <row r="101" spans="1:8" ht="17.25" customHeight="1">
      <c r="A101" s="206" t="s">
        <v>723</v>
      </c>
      <c r="B101" s="1089">
        <v>-16953881</v>
      </c>
      <c r="C101" s="1088">
        <v>1229395</v>
      </c>
      <c r="D101" s="1088"/>
      <c r="E101" s="1088"/>
      <c r="F101" s="1097">
        <f t="shared" si="0"/>
        <v>-7.251407509584383E-2</v>
      </c>
      <c r="G101" s="1099"/>
      <c r="H101" s="1116"/>
    </row>
    <row r="102" spans="1:8" ht="15.75">
      <c r="A102" s="778" t="s">
        <v>724</v>
      </c>
      <c r="B102" s="1126">
        <v>16953881</v>
      </c>
      <c r="C102" s="1093">
        <v>12070238</v>
      </c>
      <c r="D102" s="1086"/>
      <c r="E102" s="1214"/>
      <c r="F102" s="1101">
        <f>C102/B102</f>
        <v>0.71194542417750839</v>
      </c>
      <c r="G102" s="1101"/>
      <c r="H102" s="1101"/>
    </row>
    <row r="103" spans="1:8" ht="15">
      <c r="A103" s="212" t="s">
        <v>445</v>
      </c>
      <c r="B103" s="1021">
        <v>41508039</v>
      </c>
      <c r="C103" s="1020">
        <v>28673398</v>
      </c>
      <c r="D103" s="1020"/>
      <c r="E103" s="1017"/>
      <c r="F103" s="1103">
        <f>C103/B103</f>
        <v>0.69079143921976172</v>
      </c>
      <c r="G103" s="1102"/>
      <c r="H103" s="1103"/>
    </row>
    <row r="104" spans="1:8" ht="15">
      <c r="A104" s="213" t="s">
        <v>719</v>
      </c>
      <c r="B104" s="1021"/>
      <c r="C104" s="1021"/>
      <c r="D104" s="1021"/>
      <c r="E104" s="1215"/>
      <c r="F104" s="1103"/>
      <c r="G104" s="1102"/>
      <c r="H104" s="1103"/>
    </row>
    <row r="105" spans="1:8" ht="15">
      <c r="A105" s="212" t="s">
        <v>446</v>
      </c>
      <c r="B105" s="1021"/>
      <c r="C105" s="1020">
        <v>10843574</v>
      </c>
      <c r="D105" s="1020"/>
      <c r="E105" s="1017"/>
      <c r="F105" s="1103"/>
      <c r="G105" s="1102"/>
      <c r="H105" s="1103"/>
    </row>
    <row r="106" spans="1:8" ht="15">
      <c r="A106" s="212" t="s">
        <v>447</v>
      </c>
      <c r="B106" s="1021">
        <v>46210284</v>
      </c>
      <c r="C106" s="1020">
        <v>77267523</v>
      </c>
      <c r="D106" s="1020"/>
      <c r="E106" s="1017"/>
      <c r="F106" s="1103">
        <f t="shared" ref="F106:F114" si="1">C106/B106</f>
        <v>1.6720850060129473</v>
      </c>
      <c r="G106" s="1102"/>
      <c r="H106" s="1103"/>
    </row>
    <row r="107" spans="1:8" ht="15">
      <c r="A107" s="212" t="s">
        <v>448</v>
      </c>
      <c r="B107" s="1021">
        <v>9175262</v>
      </c>
      <c r="C107" s="1020">
        <v>19303950</v>
      </c>
      <c r="D107" s="1020"/>
      <c r="E107" s="1017"/>
      <c r="F107" s="1103">
        <f t="shared" si="1"/>
        <v>2.1039126730114082</v>
      </c>
      <c r="G107" s="1102"/>
      <c r="H107" s="1103"/>
    </row>
    <row r="108" spans="1:8" ht="15">
      <c r="A108" s="212" t="s">
        <v>449</v>
      </c>
      <c r="B108" s="1021">
        <v>-974663</v>
      </c>
      <c r="C108" s="1020">
        <v>-440825</v>
      </c>
      <c r="D108" s="1020"/>
      <c r="E108" s="1017"/>
      <c r="F108" s="1103">
        <f t="shared" si="1"/>
        <v>0.45228453321814821</v>
      </c>
      <c r="G108" s="1102"/>
      <c r="H108" s="1103"/>
    </row>
    <row r="109" spans="1:8" ht="15">
      <c r="A109" s="212" t="s">
        <v>450</v>
      </c>
      <c r="B109" s="1021">
        <v>-4000000</v>
      </c>
      <c r="C109" s="1020">
        <v>-1135633</v>
      </c>
      <c r="D109" s="1020"/>
      <c r="E109" s="1017"/>
      <c r="F109" s="1103">
        <f t="shared" si="1"/>
        <v>0.28390824999999997</v>
      </c>
      <c r="G109" s="1102"/>
      <c r="H109" s="1103"/>
    </row>
    <row r="110" spans="1:8" ht="15">
      <c r="A110" s="212" t="s">
        <v>451</v>
      </c>
      <c r="B110" s="1021">
        <v>21664</v>
      </c>
      <c r="C110" s="1020">
        <v>2041278</v>
      </c>
      <c r="D110" s="1020"/>
      <c r="E110" s="1017"/>
      <c r="F110" s="1217" t="s">
        <v>787</v>
      </c>
      <c r="G110" s="1164"/>
      <c r="H110" s="1164"/>
    </row>
    <row r="111" spans="1:8" ht="15">
      <c r="A111" s="212" t="s">
        <v>707</v>
      </c>
      <c r="B111" s="1021">
        <v>75492</v>
      </c>
      <c r="C111" s="1020">
        <v>54780</v>
      </c>
      <c r="D111" s="1020"/>
      <c r="E111" s="1017"/>
      <c r="F111" s="1103">
        <f t="shared" si="1"/>
        <v>0.72563980289302177</v>
      </c>
      <c r="G111" s="1102"/>
      <c r="H111" s="1103"/>
    </row>
    <row r="112" spans="1:8" ht="15">
      <c r="A112" s="212" t="s">
        <v>708</v>
      </c>
      <c r="B112" s="1021"/>
      <c r="C112" s="1020">
        <v>84742333</v>
      </c>
      <c r="D112" s="1020"/>
      <c r="E112" s="1017"/>
      <c r="F112" s="1103"/>
      <c r="G112" s="1102"/>
      <c r="H112" s="1103"/>
    </row>
    <row r="113" spans="1:8" ht="15">
      <c r="A113" s="212" t="s">
        <v>709</v>
      </c>
      <c r="B113" s="1021">
        <v>9000000</v>
      </c>
      <c r="C113" s="1020">
        <v>-5481083</v>
      </c>
      <c r="D113" s="1020"/>
      <c r="E113" s="1017"/>
      <c r="F113" s="1103"/>
      <c r="G113" s="1102"/>
      <c r="H113" s="1103"/>
    </row>
    <row r="114" spans="1:8" ht="15">
      <c r="A114" s="212" t="s">
        <v>452</v>
      </c>
      <c r="B114" s="1021">
        <v>-24554158</v>
      </c>
      <c r="C114" s="1020">
        <v>-16603160</v>
      </c>
      <c r="D114" s="1020"/>
      <c r="E114" s="1017"/>
      <c r="F114" s="1103">
        <f t="shared" si="1"/>
        <v>0.67618527175723153</v>
      </c>
      <c r="G114" s="1102"/>
      <c r="H114" s="1103"/>
    </row>
    <row r="115" spans="1:8" ht="15">
      <c r="A115" s="214"/>
      <c r="B115" s="713"/>
      <c r="C115" s="714"/>
      <c r="D115" s="777"/>
      <c r="E115" s="1216"/>
      <c r="F115" s="886"/>
      <c r="G115" s="886"/>
      <c r="H115" s="886"/>
    </row>
    <row r="117" spans="1:8" ht="18">
      <c r="A117" s="658" t="s">
        <v>721</v>
      </c>
    </row>
  </sheetData>
  <mergeCells count="1">
    <mergeCell ref="F98:F99"/>
  </mergeCells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7" man="1"/>
    <brk id="60" max="7" man="1"/>
    <brk id="89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M6" sqref="M6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730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622" t="s">
        <v>701</v>
      </c>
      <c r="C7" s="1623"/>
      <c r="D7" s="1622" t="s">
        <v>729</v>
      </c>
      <c r="E7" s="1624"/>
      <c r="F7" s="1625" t="s">
        <v>433</v>
      </c>
      <c r="G7" s="1626"/>
      <c r="H7" s="1627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6" t="s">
        <v>710</v>
      </c>
      <c r="D8" s="225" t="s">
        <v>231</v>
      </c>
      <c r="E8" s="226" t="s">
        <v>710</v>
      </c>
      <c r="F8" s="717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8" t="s">
        <v>780</v>
      </c>
      <c r="D9" s="230" t="s">
        <v>228</v>
      </c>
      <c r="E9" s="718" t="s">
        <v>780</v>
      </c>
      <c r="F9" s="719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20">
        <v>387734520</v>
      </c>
      <c r="C11" s="912">
        <v>332891924</v>
      </c>
      <c r="D11" s="913">
        <v>435340000</v>
      </c>
      <c r="E11" s="895">
        <v>343972696</v>
      </c>
      <c r="F11" s="880">
        <v>0.85855632353807443</v>
      </c>
      <c r="G11" s="881">
        <v>0.79012426149676118</v>
      </c>
      <c r="H11" s="878">
        <v>1.0332863947759814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96">
        <v>416234520</v>
      </c>
      <c r="C12" s="913">
        <v>336083992</v>
      </c>
      <c r="D12" s="913">
        <v>435340000</v>
      </c>
      <c r="E12" s="894">
        <v>356042934</v>
      </c>
      <c r="F12" s="1200">
        <v>0.80743901779218119</v>
      </c>
      <c r="G12" s="881">
        <v>0.81785026416134521</v>
      </c>
      <c r="H12" s="1103">
        <v>1.0593867678172544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94">
        <v>-28500000</v>
      </c>
      <c r="C13" s="913">
        <v>-3192068</v>
      </c>
      <c r="D13" s="913"/>
      <c r="E13" s="894">
        <v>-12070238</v>
      </c>
      <c r="F13" s="1200">
        <v>0.11200238596491228</v>
      </c>
      <c r="G13" s="881"/>
      <c r="H13" s="1103">
        <v>3.7813223277198356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4"/>
      <c r="C14" s="913"/>
      <c r="D14" s="913"/>
      <c r="E14" s="894"/>
      <c r="F14" s="1200"/>
      <c r="G14" s="881"/>
      <c r="H14" s="1103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4"/>
      <c r="C15" s="913"/>
      <c r="D15" s="913"/>
      <c r="E15" s="894"/>
      <c r="F15" s="1200"/>
      <c r="G15" s="881"/>
      <c r="H15" s="1103"/>
      <c r="J15" s="242"/>
      <c r="K15" s="243"/>
      <c r="L15" s="243"/>
      <c r="M15" s="243"/>
    </row>
    <row r="16" spans="1:20" ht="36.75" customHeight="1">
      <c r="A16" s="901" t="s">
        <v>725</v>
      </c>
      <c r="B16" s="894"/>
      <c r="C16" s="913">
        <v>-766455</v>
      </c>
      <c r="D16" s="913"/>
      <c r="E16" s="894"/>
      <c r="F16" s="1200"/>
      <c r="G16" s="881"/>
      <c r="H16" s="1103"/>
      <c r="J16" s="242"/>
      <c r="K16" s="243"/>
      <c r="L16" s="243"/>
      <c r="M16" s="243"/>
    </row>
    <row r="17" spans="1:10" ht="24" customHeight="1">
      <c r="A17" s="241" t="s">
        <v>726</v>
      </c>
      <c r="B17" s="894">
        <v>-15565291</v>
      </c>
      <c r="C17" s="913">
        <v>2156388</v>
      </c>
      <c r="D17" s="913">
        <v>-16953881</v>
      </c>
      <c r="E17" s="913">
        <v>1229395</v>
      </c>
      <c r="F17" s="1200"/>
      <c r="G17" s="881"/>
      <c r="H17" s="1103">
        <v>0.57011771536476741</v>
      </c>
    </row>
    <row r="18" spans="1:10" ht="24" customHeight="1">
      <c r="A18" s="241" t="s">
        <v>462</v>
      </c>
      <c r="B18" s="897">
        <v>44065291</v>
      </c>
      <c r="C18" s="915">
        <v>2425613</v>
      </c>
      <c r="D18" s="915">
        <v>16953881</v>
      </c>
      <c r="E18" s="897">
        <v>12070238</v>
      </c>
      <c r="F18" s="1200">
        <v>5.5045886341701454E-2</v>
      </c>
      <c r="G18" s="881">
        <v>0.71194542417750839</v>
      </c>
      <c r="H18" s="1103">
        <v>4.976159840831988</v>
      </c>
    </row>
    <row r="19" spans="1:10" ht="24" customHeight="1">
      <c r="A19" s="241" t="s">
        <v>463</v>
      </c>
      <c r="B19" s="280">
        <v>56287820</v>
      </c>
      <c r="C19" s="914">
        <v>6283643</v>
      </c>
      <c r="D19" s="914">
        <v>41508039</v>
      </c>
      <c r="E19" s="896">
        <v>28673398</v>
      </c>
      <c r="F19" s="1200">
        <v>0.11163415104724254</v>
      </c>
      <c r="G19" s="881">
        <v>0.69079143921976172</v>
      </c>
      <c r="H19" s="1103">
        <v>4.5631806262704613</v>
      </c>
    </row>
    <row r="20" spans="1:10" ht="24" customHeight="1">
      <c r="A20" s="241" t="s">
        <v>464</v>
      </c>
      <c r="B20" s="280">
        <v>-12222529</v>
      </c>
      <c r="C20" s="914">
        <v>-3858030</v>
      </c>
      <c r="D20" s="914">
        <v>-24554158</v>
      </c>
      <c r="E20" s="896">
        <v>-16603160</v>
      </c>
      <c r="F20" s="1200">
        <v>0.3156490772081621</v>
      </c>
      <c r="G20" s="881">
        <v>0.67618527175723153</v>
      </c>
      <c r="H20" s="1103">
        <v>4.3035331503383851</v>
      </c>
    </row>
    <row r="21" spans="1:10" ht="8.1" customHeight="1">
      <c r="A21" s="244"/>
      <c r="B21" s="282" t="s">
        <v>4</v>
      </c>
      <c r="C21" s="898"/>
      <c r="D21" s="721"/>
      <c r="E21" s="898"/>
      <c r="F21" s="882"/>
      <c r="G21" s="883"/>
      <c r="H21" s="884"/>
    </row>
    <row r="22" spans="1:10" ht="8.1" customHeight="1">
      <c r="A22" s="722"/>
      <c r="B22" s="723"/>
      <c r="C22" s="723"/>
      <c r="D22" s="723"/>
      <c r="E22" s="724"/>
      <c r="F22" s="724"/>
      <c r="G22" s="724"/>
    </row>
    <row r="23" spans="1:10" s="76" customFormat="1" ht="15.75" customHeight="1">
      <c r="A23" s="1628"/>
      <c r="B23" s="1629"/>
      <c r="C23" s="1629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Views>
    <sheetView showGridLines="0" showZeros="0" topLeftCell="A127" zoomScale="80" zoomScaleNormal="80" zoomScaleSheetLayoutView="55" workbookViewId="0">
      <selection activeCell="R14" sqref="R14"/>
    </sheetView>
  </sheetViews>
  <sheetFormatPr defaultColWidth="7.85546875" defaultRowHeight="15"/>
  <cols>
    <col min="1" max="1" width="104.28515625" style="1024" customWidth="1"/>
    <col min="2" max="2" width="18.7109375" style="1023" bestFit="1" customWidth="1"/>
    <col min="3" max="3" width="0.85546875" style="1024" customWidth="1"/>
    <col min="4" max="4" width="15.140625" style="1024" bestFit="1" customWidth="1"/>
    <col min="5" max="5" width="1.28515625" style="1024" customWidth="1"/>
    <col min="6" max="6" width="17.42578125" style="1024" customWidth="1"/>
    <col min="7" max="7" width="0.5703125" style="1024" customWidth="1"/>
    <col min="8" max="8" width="15.140625" style="1024" customWidth="1"/>
    <col min="9" max="9" width="2.28515625" style="1024" customWidth="1"/>
    <col min="10" max="10" width="11.42578125" style="1024" bestFit="1" customWidth="1"/>
    <col min="11" max="12" width="11.5703125" style="1024" bestFit="1" customWidth="1"/>
    <col min="13" max="13" width="1.85546875" style="1025" bestFit="1" customWidth="1"/>
    <col min="14" max="14" width="20.7109375" style="1025" bestFit="1" customWidth="1"/>
    <col min="15" max="15" width="1.42578125" style="1025" bestFit="1" customWidth="1"/>
    <col min="16" max="16" width="12.42578125" style="1025" customWidth="1"/>
    <col min="17" max="17" width="3.5703125" style="1025" customWidth="1"/>
    <col min="18" max="18" width="12.5703125" style="1025" customWidth="1"/>
    <col min="19" max="19" width="7.85546875" style="1026" customWidth="1"/>
    <col min="20" max="16384" width="7.85546875" style="1024"/>
  </cols>
  <sheetData>
    <row r="1" spans="1:19" ht="15.75">
      <c r="A1" s="1022" t="s">
        <v>532</v>
      </c>
      <c r="D1" s="1022" t="s">
        <v>4</v>
      </c>
    </row>
    <row r="2" spans="1:19" ht="15.75">
      <c r="A2" s="1630" t="s">
        <v>533</v>
      </c>
      <c r="B2" s="1630"/>
      <c r="C2" s="1630"/>
      <c r="D2" s="1630"/>
      <c r="E2" s="1630"/>
      <c r="F2" s="1630"/>
      <c r="G2" s="1630"/>
      <c r="H2" s="1630"/>
      <c r="I2" s="1630"/>
      <c r="J2" s="1630"/>
      <c r="K2" s="1630"/>
      <c r="L2" s="1630"/>
    </row>
    <row r="3" spans="1:19" ht="15.75">
      <c r="A3" s="1087"/>
      <c r="B3" s="1027"/>
      <c r="C3" s="1028"/>
      <c r="D3" s="1027"/>
      <c r="E3" s="1028"/>
      <c r="F3" s="1028"/>
      <c r="G3" s="1028"/>
      <c r="H3" s="1028"/>
      <c r="I3" s="1028"/>
      <c r="J3" s="1028"/>
      <c r="K3" s="1028"/>
      <c r="L3" s="1028"/>
    </row>
    <row r="4" spans="1:19" ht="15.75">
      <c r="A4" s="1026"/>
      <c r="B4" s="1029" t="s">
        <v>4</v>
      </c>
      <c r="C4" s="1030"/>
      <c r="D4" s="1092"/>
      <c r="E4" s="1026"/>
      <c r="F4" s="1026"/>
      <c r="G4" s="1026"/>
      <c r="H4" s="1026"/>
      <c r="I4" s="1026"/>
      <c r="J4" s="1026"/>
      <c r="K4" s="1031"/>
      <c r="L4" s="1031" t="s">
        <v>2</v>
      </c>
    </row>
    <row r="5" spans="1:19" ht="15.75">
      <c r="A5" s="1032"/>
      <c r="B5" s="1033" t="s">
        <v>227</v>
      </c>
      <c r="C5" s="1034"/>
      <c r="D5" s="1631" t="s">
        <v>229</v>
      </c>
      <c r="E5" s="1632"/>
      <c r="F5" s="1632"/>
      <c r="G5" s="1632"/>
      <c r="H5" s="1632"/>
      <c r="I5" s="1633"/>
      <c r="J5" s="1634" t="s">
        <v>433</v>
      </c>
      <c r="K5" s="1635"/>
      <c r="L5" s="1636"/>
    </row>
    <row r="6" spans="1:19" ht="15.75">
      <c r="A6" s="1035" t="s">
        <v>3</v>
      </c>
      <c r="B6" s="1036" t="s">
        <v>228</v>
      </c>
      <c r="C6" s="1034"/>
      <c r="D6" s="1037"/>
      <c r="E6" s="1038"/>
      <c r="F6" s="1037"/>
      <c r="G6" s="1038"/>
      <c r="H6" s="1037"/>
      <c r="I6" s="1038"/>
      <c r="J6" s="1039"/>
      <c r="K6" s="1040"/>
      <c r="L6" s="1040"/>
    </row>
    <row r="7" spans="1:19" ht="20.100000000000001" customHeight="1">
      <c r="A7" s="1041"/>
      <c r="B7" s="1042" t="s">
        <v>743</v>
      </c>
      <c r="C7" s="1043" t="s">
        <v>4</v>
      </c>
      <c r="D7" s="1044" t="s">
        <v>434</v>
      </c>
      <c r="E7" s="1045"/>
      <c r="F7" s="1042" t="s">
        <v>534</v>
      </c>
      <c r="G7" s="1046"/>
      <c r="H7" s="1042" t="s">
        <v>436</v>
      </c>
      <c r="I7" s="1046"/>
      <c r="J7" s="1047" t="s">
        <v>232</v>
      </c>
      <c r="K7" s="1048" t="s">
        <v>437</v>
      </c>
      <c r="L7" s="1048" t="s">
        <v>438</v>
      </c>
    </row>
    <row r="8" spans="1:19" s="1054" customFormat="1">
      <c r="A8" s="1049">
        <v>1</v>
      </c>
      <c r="B8" s="1050">
        <v>2</v>
      </c>
      <c r="C8" s="1051"/>
      <c r="D8" s="1050">
        <v>3</v>
      </c>
      <c r="E8" s="1051"/>
      <c r="F8" s="1052">
        <v>4</v>
      </c>
      <c r="G8" s="1051"/>
      <c r="H8" s="1050">
        <v>5</v>
      </c>
      <c r="I8" s="1051"/>
      <c r="J8" s="1051">
        <v>6</v>
      </c>
      <c r="K8" s="1051">
        <v>7</v>
      </c>
      <c r="L8" s="1049">
        <v>8</v>
      </c>
      <c r="M8" s="1025"/>
      <c r="N8" s="1025"/>
      <c r="O8" s="1025"/>
      <c r="P8" s="1025"/>
      <c r="Q8" s="1025"/>
      <c r="R8" s="1025"/>
      <c r="S8" s="1053"/>
    </row>
    <row r="9" spans="1:19" s="1054" customFormat="1" ht="20.100000000000001" customHeight="1">
      <c r="A9" s="1055" t="s">
        <v>535</v>
      </c>
      <c r="B9" s="1120">
        <v>435340000</v>
      </c>
      <c r="C9" s="1104"/>
      <c r="D9" s="1120">
        <v>40271702.796490014</v>
      </c>
      <c r="E9" s="1056"/>
      <c r="F9" s="1120">
        <v>69933048.037470371</v>
      </c>
      <c r="G9" s="1056"/>
      <c r="H9" s="1120">
        <v>96198155.077410132</v>
      </c>
      <c r="I9" s="1056"/>
      <c r="J9" s="1057">
        <v>9.2506323325423842E-2</v>
      </c>
      <c r="K9" s="1057">
        <v>0.16064006991654883</v>
      </c>
      <c r="L9" s="1057">
        <v>0.2209724699715398</v>
      </c>
      <c r="M9" s="1058"/>
      <c r="N9" s="1058"/>
      <c r="O9" s="1058"/>
      <c r="P9" s="1114"/>
      <c r="Q9" s="1058"/>
      <c r="R9" s="1058"/>
      <c r="S9" s="1053"/>
    </row>
    <row r="10" spans="1:19" s="1054" customFormat="1" ht="15.75">
      <c r="A10" s="1059" t="s">
        <v>536</v>
      </c>
      <c r="B10" s="1121"/>
      <c r="C10" s="1106"/>
      <c r="D10" s="1121"/>
      <c r="E10" s="1107"/>
      <c r="F10" s="1121"/>
      <c r="G10" s="1107"/>
      <c r="H10" s="1121"/>
      <c r="I10" s="1107"/>
      <c r="J10" s="1057"/>
      <c r="K10" s="1057"/>
      <c r="L10" s="1057"/>
      <c r="M10" s="1058"/>
      <c r="N10" s="1058"/>
      <c r="O10" s="1058"/>
      <c r="P10" s="1058"/>
      <c r="Q10" s="1058"/>
      <c r="R10" s="1058"/>
      <c r="S10" s="1053"/>
    </row>
    <row r="11" spans="1:19" s="1054" customFormat="1" ht="20.100000000000001" customHeight="1">
      <c r="A11" s="1055" t="s">
        <v>537</v>
      </c>
      <c r="B11" s="1122">
        <v>390038733</v>
      </c>
      <c r="C11" s="1106"/>
      <c r="D11" s="1122">
        <v>37364857.538160004</v>
      </c>
      <c r="E11" s="1107"/>
      <c r="F11" s="1122">
        <v>64396018.776029989</v>
      </c>
      <c r="G11" s="1107"/>
      <c r="H11" s="1122">
        <v>86495085.891939998</v>
      </c>
      <c r="I11" s="1107"/>
      <c r="J11" s="1057">
        <v>9.5797812824297127E-2</v>
      </c>
      <c r="K11" s="1057">
        <v>0.16510159973273728</v>
      </c>
      <c r="L11" s="1057">
        <v>0.22176024731354052</v>
      </c>
      <c r="M11" s="1058"/>
      <c r="N11" s="1058"/>
      <c r="O11" s="1058"/>
      <c r="P11" s="1058"/>
      <c r="Q11" s="1058"/>
      <c r="R11" s="1058"/>
      <c r="S11" s="1053"/>
    </row>
    <row r="12" spans="1:19" s="1054" customFormat="1" ht="15.75">
      <c r="A12" s="1059" t="s">
        <v>538</v>
      </c>
      <c r="B12" s="1121"/>
      <c r="C12" s="1109"/>
      <c r="D12" s="1121"/>
      <c r="E12" s="1107"/>
      <c r="F12" s="1121"/>
      <c r="G12" s="1107"/>
      <c r="H12" s="1121"/>
      <c r="I12" s="1107"/>
      <c r="J12" s="1057"/>
      <c r="K12" s="1057"/>
      <c r="L12" s="1057"/>
      <c r="M12" s="1058"/>
      <c r="N12" s="1058"/>
      <c r="O12" s="1058"/>
      <c r="P12" s="1058"/>
      <c r="Q12" s="1058"/>
      <c r="R12" s="1058"/>
      <c r="S12" s="1053"/>
    </row>
    <row r="13" spans="1:19" s="1054" customFormat="1">
      <c r="A13" s="1060" t="s">
        <v>539</v>
      </c>
      <c r="B13" s="1121">
        <v>196500000</v>
      </c>
      <c r="C13" s="1109"/>
      <c r="D13" s="1121">
        <v>21834443.679230005</v>
      </c>
      <c r="E13" s="1110"/>
      <c r="F13" s="1121">
        <v>35178303.764969997</v>
      </c>
      <c r="G13" s="1110"/>
      <c r="H13" s="1121">
        <v>44705439.100899994</v>
      </c>
      <c r="I13" s="1110"/>
      <c r="J13" s="1061">
        <v>0.11111676172636134</v>
      </c>
      <c r="K13" s="1061">
        <v>0.17902444664106867</v>
      </c>
      <c r="L13" s="1061">
        <v>0.22750859593333331</v>
      </c>
      <c r="M13" s="1058"/>
      <c r="N13" s="1058"/>
      <c r="O13" s="1058"/>
      <c r="P13" s="1058"/>
      <c r="Q13" s="1058"/>
      <c r="R13" s="1058"/>
      <c r="S13" s="1053"/>
    </row>
    <row r="14" spans="1:19" s="1054" customFormat="1">
      <c r="A14" s="1060" t="s">
        <v>540</v>
      </c>
      <c r="B14" s="1121">
        <v>75083000</v>
      </c>
      <c r="C14" s="1109"/>
      <c r="D14" s="1121">
        <v>5246192.4479900012</v>
      </c>
      <c r="E14" s="1110"/>
      <c r="F14" s="1121">
        <v>10528725.73446</v>
      </c>
      <c r="G14" s="1110"/>
      <c r="H14" s="1121">
        <v>16507584.979979996</v>
      </c>
      <c r="I14" s="1110"/>
      <c r="J14" s="1061">
        <v>6.9871907728646973E-2</v>
      </c>
      <c r="K14" s="1061">
        <v>0.14022782433387052</v>
      </c>
      <c r="L14" s="1061">
        <v>0.2198578237414594</v>
      </c>
      <c r="M14" s="1058"/>
      <c r="N14" s="1058"/>
      <c r="O14" s="1058"/>
      <c r="P14" s="1058"/>
      <c r="Q14" s="1058"/>
      <c r="R14" s="1114"/>
      <c r="S14" s="1053"/>
    </row>
    <row r="15" spans="1:19" s="1054" customFormat="1">
      <c r="A15" s="1062" t="s">
        <v>541</v>
      </c>
      <c r="B15" s="1121"/>
      <c r="C15" s="1109"/>
      <c r="D15" s="1121"/>
      <c r="E15" s="1110"/>
      <c r="F15" s="1121"/>
      <c r="G15" s="1110"/>
      <c r="H15" s="1121"/>
      <c r="I15" s="1110"/>
      <c r="J15" s="1061"/>
      <c r="K15" s="1061"/>
      <c r="L15" s="1061"/>
      <c r="M15" s="1058"/>
      <c r="N15" s="1058"/>
      <c r="O15" s="1058"/>
      <c r="P15" s="1058"/>
      <c r="Q15" s="1058"/>
      <c r="R15" s="1114"/>
      <c r="S15" s="1053"/>
    </row>
    <row r="16" spans="1:19" s="1054" customFormat="1">
      <c r="A16" s="1060" t="s">
        <v>542</v>
      </c>
      <c r="B16" s="1121">
        <v>4327900</v>
      </c>
      <c r="C16" s="1109"/>
      <c r="D16" s="1121">
        <v>306726.10679000005</v>
      </c>
      <c r="E16" s="1110"/>
      <c r="F16" s="1121">
        <v>622988.26691000012</v>
      </c>
      <c r="G16" s="1110"/>
      <c r="H16" s="1121">
        <v>970989.08902000007</v>
      </c>
      <c r="I16" s="1110"/>
      <c r="J16" s="1061">
        <v>7.0871810067238167E-2</v>
      </c>
      <c r="K16" s="1061">
        <v>0.14394701053859843</v>
      </c>
      <c r="L16" s="1061">
        <v>0.2243557127059313</v>
      </c>
      <c r="M16" s="1058"/>
      <c r="N16" s="1058"/>
      <c r="O16" s="1058"/>
      <c r="P16" s="1058"/>
      <c r="Q16" s="1058"/>
      <c r="R16" s="1114"/>
      <c r="S16" s="1053"/>
    </row>
    <row r="17" spans="1:19" s="1054" customFormat="1">
      <c r="A17" s="1060" t="s">
        <v>543</v>
      </c>
      <c r="B17" s="1121">
        <v>70402365</v>
      </c>
      <c r="C17" s="1109"/>
      <c r="D17" s="1121">
        <v>4923219.0067300005</v>
      </c>
      <c r="E17" s="1110"/>
      <c r="F17" s="1121">
        <v>9874168.8844099995</v>
      </c>
      <c r="G17" s="1110"/>
      <c r="H17" s="1121">
        <v>15490455.818119995</v>
      </c>
      <c r="I17" s="1110"/>
      <c r="J17" s="1061">
        <v>6.9929738961610172E-2</v>
      </c>
      <c r="K17" s="1061">
        <v>0.14025336910784175</v>
      </c>
      <c r="L17" s="1061">
        <v>0.22002749223154641</v>
      </c>
      <c r="M17" s="1058"/>
      <c r="N17" s="1058"/>
      <c r="O17" s="1058"/>
      <c r="P17" s="1058"/>
      <c r="Q17" s="1058"/>
      <c r="R17" s="1114"/>
      <c r="S17" s="1053"/>
    </row>
    <row r="18" spans="1:19" s="1054" customFormat="1">
      <c r="A18" s="1060" t="s">
        <v>544</v>
      </c>
      <c r="B18" s="1121">
        <v>352735</v>
      </c>
      <c r="C18" s="1109"/>
      <c r="D18" s="1121">
        <v>16247.334469999998</v>
      </c>
      <c r="E18" s="1110"/>
      <c r="F18" s="1121">
        <v>31568.583139999999</v>
      </c>
      <c r="G18" s="1110"/>
      <c r="H18" s="1121">
        <v>46140.072840000001</v>
      </c>
      <c r="I18" s="1110"/>
      <c r="J18" s="1061">
        <v>4.6061021645144369E-2</v>
      </c>
      <c r="K18" s="1061">
        <v>8.9496599827065634E-2</v>
      </c>
      <c r="L18" s="1061">
        <v>0.13080661924674331</v>
      </c>
      <c r="M18" s="1058"/>
      <c r="N18" s="1058"/>
      <c r="O18" s="1058"/>
      <c r="P18" s="1058"/>
      <c r="Q18" s="1058"/>
      <c r="R18" s="1114"/>
      <c r="S18" s="1053"/>
    </row>
    <row r="19" spans="1:19" s="1054" customFormat="1">
      <c r="A19" s="1060" t="s">
        <v>545</v>
      </c>
      <c r="B19" s="1121">
        <v>2660000</v>
      </c>
      <c r="C19" s="1109"/>
      <c r="D19" s="1121">
        <v>226407.51800000001</v>
      </c>
      <c r="E19" s="1110"/>
      <c r="F19" s="1121">
        <v>443364.07199999999</v>
      </c>
      <c r="G19" s="1110"/>
      <c r="H19" s="1121">
        <v>665145.22325000004</v>
      </c>
      <c r="I19" s="1110"/>
      <c r="J19" s="1061">
        <v>8.5115608270676699E-2</v>
      </c>
      <c r="K19" s="1061">
        <v>0.16667822255639098</v>
      </c>
      <c r="L19" s="1061">
        <v>0.25005459520676693</v>
      </c>
      <c r="M19" s="1058"/>
      <c r="N19" s="1058"/>
      <c r="O19" s="1058"/>
      <c r="P19" s="1058"/>
      <c r="Q19" s="1058"/>
      <c r="R19" s="1114"/>
      <c r="S19" s="1053"/>
    </row>
    <row r="20" spans="1:19" s="1054" customFormat="1">
      <c r="A20" s="1060" t="s">
        <v>546</v>
      </c>
      <c r="B20" s="1121">
        <v>42000000</v>
      </c>
      <c r="C20" s="1109"/>
      <c r="D20" s="1121">
        <v>3151916.9608299998</v>
      </c>
      <c r="E20" s="1110"/>
      <c r="F20" s="1121">
        <v>6281134.8918300001</v>
      </c>
      <c r="G20" s="1110"/>
      <c r="H20" s="1121">
        <v>9623352.6534700021</v>
      </c>
      <c r="I20" s="1110"/>
      <c r="J20" s="1061">
        <v>7.5045641924523801E-2</v>
      </c>
      <c r="K20" s="1061">
        <v>0.14955083075785713</v>
      </c>
      <c r="L20" s="1061">
        <v>0.22912744413023814</v>
      </c>
      <c r="M20" s="1058"/>
      <c r="N20" s="1058"/>
      <c r="O20" s="1058"/>
      <c r="P20" s="1058"/>
      <c r="Q20" s="1058"/>
      <c r="R20" s="1114"/>
      <c r="S20" s="1053"/>
    </row>
    <row r="21" spans="1:19" s="1054" customFormat="1">
      <c r="A21" s="1062" t="s">
        <v>547</v>
      </c>
      <c r="B21" s="1121"/>
      <c r="C21" s="1109"/>
      <c r="D21" s="1121"/>
      <c r="E21" s="1110"/>
      <c r="F21" s="1121"/>
      <c r="G21" s="1110"/>
      <c r="H21" s="1121"/>
      <c r="I21" s="1110"/>
      <c r="J21" s="1061"/>
      <c r="K21" s="1061"/>
      <c r="L21" s="1061"/>
      <c r="M21" s="1058"/>
      <c r="N21" s="1058"/>
      <c r="O21" s="1058"/>
      <c r="P21" s="1058"/>
      <c r="Q21" s="1058"/>
      <c r="R21" s="1114"/>
      <c r="S21" s="1053"/>
    </row>
    <row r="22" spans="1:19" s="1054" customFormat="1">
      <c r="A22" s="1060" t="s">
        <v>548</v>
      </c>
      <c r="B22" s="1121">
        <v>21800</v>
      </c>
      <c r="C22" s="1109"/>
      <c r="D22" s="1121">
        <v>-200.18199999999999</v>
      </c>
      <c r="E22" s="1110"/>
      <c r="F22" s="1121">
        <v>-200.18199999999999</v>
      </c>
      <c r="G22" s="1110"/>
      <c r="H22" s="1121">
        <v>-200.18199999999999</v>
      </c>
      <c r="I22" s="1110"/>
      <c r="J22" s="1061"/>
      <c r="K22" s="1061"/>
      <c r="L22" s="1061"/>
      <c r="M22" s="1058"/>
      <c r="N22" s="1058"/>
      <c r="O22" s="1058"/>
      <c r="P22" s="1058"/>
      <c r="Q22" s="1058"/>
      <c r="R22" s="1114"/>
      <c r="S22" s="1053"/>
    </row>
    <row r="23" spans="1:19" s="1054" customFormat="1">
      <c r="A23" s="1060" t="s">
        <v>549</v>
      </c>
      <c r="B23" s="1121">
        <v>66555000</v>
      </c>
      <c r="C23" s="1109"/>
      <c r="D23" s="1121">
        <v>6279245.7047300013</v>
      </c>
      <c r="E23" s="1110"/>
      <c r="F23" s="1121">
        <v>10895871.483669998</v>
      </c>
      <c r="G23" s="1110"/>
      <c r="H23" s="1121">
        <v>13443019.651490001</v>
      </c>
      <c r="I23" s="1110"/>
      <c r="J23" s="1061">
        <v>9.4346716320787338E-2</v>
      </c>
      <c r="K23" s="1061">
        <v>0.16371229034137177</v>
      </c>
      <c r="L23" s="1061">
        <v>0.20198361733138007</v>
      </c>
      <c r="M23" s="1058"/>
      <c r="N23" s="1114"/>
      <c r="O23" s="1058"/>
      <c r="P23" s="1058"/>
      <c r="Q23" s="1058"/>
      <c r="R23" s="1114"/>
      <c r="S23" s="1053"/>
    </row>
    <row r="24" spans="1:19" s="1054" customFormat="1">
      <c r="A24" s="1062" t="s">
        <v>541</v>
      </c>
      <c r="B24" s="1121"/>
      <c r="C24" s="1109"/>
      <c r="D24" s="1121"/>
      <c r="E24" s="1110"/>
      <c r="F24" s="1121"/>
      <c r="G24" s="1110"/>
      <c r="H24" s="1121"/>
      <c r="I24" s="1110"/>
      <c r="J24" s="1061"/>
      <c r="K24" s="1061"/>
      <c r="L24" s="1061"/>
      <c r="M24" s="1058"/>
      <c r="N24" s="1058"/>
      <c r="O24" s="1058"/>
      <c r="P24" s="1058"/>
      <c r="Q24" s="1058"/>
      <c r="R24" s="1114"/>
      <c r="S24" s="1053"/>
    </row>
    <row r="25" spans="1:19" s="1054" customFormat="1">
      <c r="A25" s="1060" t="s">
        <v>550</v>
      </c>
      <c r="B25" s="1121">
        <v>54995000</v>
      </c>
      <c r="C25" s="1109"/>
      <c r="D25" s="1121">
        <v>5814218.2895400012</v>
      </c>
      <c r="E25" s="1110"/>
      <c r="F25" s="1121">
        <v>9451702.1621699985</v>
      </c>
      <c r="G25" s="1110"/>
      <c r="H25" s="1121">
        <v>11190591.210800001</v>
      </c>
      <c r="I25" s="1110"/>
      <c r="J25" s="1061">
        <v>0.10572267096172382</v>
      </c>
      <c r="K25" s="1061">
        <v>0.17186475428984452</v>
      </c>
      <c r="L25" s="1061">
        <v>0.20348379326847899</v>
      </c>
      <c r="M25" s="1058"/>
      <c r="N25" s="1058"/>
      <c r="O25" s="1058"/>
      <c r="P25" s="1058"/>
      <c r="Q25" s="1058"/>
      <c r="R25" s="1114"/>
      <c r="S25" s="1053"/>
    </row>
    <row r="26" spans="1:19" s="1054" customFormat="1">
      <c r="A26" s="1060" t="s">
        <v>551</v>
      </c>
      <c r="B26" s="1121">
        <v>11555500</v>
      </c>
      <c r="C26" s="1109"/>
      <c r="D26" s="1121">
        <v>465027.41518999997</v>
      </c>
      <c r="E26" s="1110"/>
      <c r="F26" s="1121">
        <v>1444169.1774999998</v>
      </c>
      <c r="G26" s="1110"/>
      <c r="H26" s="1121">
        <v>2252428.2966900002</v>
      </c>
      <c r="I26" s="1110"/>
      <c r="J26" s="1061">
        <v>4.0242950559473842E-2</v>
      </c>
      <c r="K26" s="1061">
        <v>0.12497677967201763</v>
      </c>
      <c r="L26" s="1061">
        <v>0.19492261664921468</v>
      </c>
      <c r="M26" s="1058"/>
      <c r="N26" s="1058"/>
      <c r="O26" s="1058"/>
      <c r="P26" s="1058"/>
      <c r="Q26" s="1058"/>
      <c r="R26" s="1114"/>
      <c r="S26" s="1053"/>
    </row>
    <row r="27" spans="1:19" s="1054" customFormat="1">
      <c r="A27" s="1060" t="s">
        <v>552</v>
      </c>
      <c r="B27" s="1121">
        <v>4500</v>
      </c>
      <c r="C27" s="1109"/>
      <c r="D27" s="1121"/>
      <c r="E27" s="1110"/>
      <c r="F27" s="1121">
        <v>0.14399999999999999</v>
      </c>
      <c r="G27" s="1110"/>
      <c r="H27" s="1121">
        <v>0.14399999999999999</v>
      </c>
      <c r="I27" s="1110"/>
      <c r="J27" s="1061"/>
      <c r="K27" s="1061">
        <v>3.1999999999999999E-5</v>
      </c>
      <c r="L27" s="1061">
        <v>3.1999999999999999E-5</v>
      </c>
      <c r="M27" s="1058"/>
      <c r="N27" s="1058"/>
      <c r="O27" s="1058"/>
      <c r="P27" s="1058"/>
      <c r="Q27" s="1058"/>
      <c r="R27" s="1114"/>
      <c r="S27" s="1053"/>
    </row>
    <row r="28" spans="1:19" s="1054" customFormat="1">
      <c r="A28" s="1060" t="s">
        <v>553</v>
      </c>
      <c r="B28" s="1121">
        <v>1700000</v>
      </c>
      <c r="C28" s="1109"/>
      <c r="D28" s="1121">
        <v>118245.568</v>
      </c>
      <c r="E28" s="1110"/>
      <c r="F28" s="1121">
        <v>256188.79999999999</v>
      </c>
      <c r="G28" s="1110"/>
      <c r="H28" s="1121">
        <v>385581.80200000003</v>
      </c>
      <c r="I28" s="1110"/>
      <c r="J28" s="1061">
        <v>6.9556216470588239E-2</v>
      </c>
      <c r="K28" s="1061">
        <v>0.15069929411764704</v>
      </c>
      <c r="L28" s="1061">
        <v>0.22681282470588238</v>
      </c>
      <c r="M28" s="1058"/>
      <c r="N28" s="1058"/>
      <c r="O28" s="1058"/>
      <c r="P28" s="1058"/>
      <c r="Q28" s="1058"/>
      <c r="R28" s="1114"/>
      <c r="S28" s="1053"/>
    </row>
    <row r="29" spans="1:19" s="1054" customFormat="1">
      <c r="A29" s="1060" t="s">
        <v>554</v>
      </c>
      <c r="B29" s="1121">
        <v>4878000</v>
      </c>
      <c r="C29" s="1109"/>
      <c r="D29" s="1121">
        <v>508405.59606000001</v>
      </c>
      <c r="E29" s="1110"/>
      <c r="F29" s="1121">
        <v>812391.61801999994</v>
      </c>
      <c r="G29" s="1110"/>
      <c r="H29" s="1121">
        <v>1163301.9627699999</v>
      </c>
      <c r="I29" s="1110"/>
      <c r="J29" s="1061">
        <v>0.10422418943419434</v>
      </c>
      <c r="K29" s="1061">
        <v>0.16654194711357112</v>
      </c>
      <c r="L29" s="1061">
        <v>0.23847928716072159</v>
      </c>
      <c r="M29" s="1058"/>
      <c r="N29" s="1058"/>
      <c r="O29" s="1058"/>
      <c r="P29" s="1058"/>
      <c r="Q29" s="1058"/>
      <c r="R29" s="1114"/>
      <c r="S29" s="1053"/>
    </row>
    <row r="30" spans="1:19" s="1054" customFormat="1">
      <c r="A30" s="1060" t="s">
        <v>735</v>
      </c>
      <c r="B30" s="1121">
        <v>662733</v>
      </c>
      <c r="C30" s="1109"/>
      <c r="D30" s="1121"/>
      <c r="E30" s="1110"/>
      <c r="F30" s="1121">
        <v>37.936999999999998</v>
      </c>
      <c r="G30" s="1110"/>
      <c r="H30" s="1121">
        <v>1659.732</v>
      </c>
      <c r="I30" s="1110"/>
      <c r="J30" s="1061"/>
      <c r="K30" s="1061">
        <v>5.7243263878515177E-5</v>
      </c>
      <c r="L30" s="1061">
        <v>2.504375065071454E-3</v>
      </c>
      <c r="M30" s="1058"/>
      <c r="N30" s="1058"/>
      <c r="O30" s="1058"/>
      <c r="P30" s="1058"/>
      <c r="Q30" s="1058"/>
      <c r="R30" s="1114"/>
      <c r="S30" s="1053"/>
    </row>
    <row r="31" spans="1:19" s="1054" customFormat="1">
      <c r="A31" s="1060" t="s">
        <v>734</v>
      </c>
      <c r="B31" s="1121">
        <v>0</v>
      </c>
      <c r="C31" s="1109"/>
      <c r="D31" s="1121">
        <v>6.0999999999999999E-2</v>
      </c>
      <c r="E31" s="1110"/>
      <c r="F31" s="1121">
        <v>0.46417999999999998</v>
      </c>
      <c r="G31" s="1110"/>
      <c r="H31" s="1121">
        <v>0.52317999999999998</v>
      </c>
      <c r="I31" s="1110"/>
      <c r="J31" s="1061"/>
      <c r="K31" s="1061"/>
      <c r="L31" s="1061"/>
      <c r="M31" s="1058"/>
      <c r="N31" s="1058"/>
      <c r="O31" s="1058"/>
      <c r="P31" s="1058"/>
      <c r="Q31" s="1058"/>
      <c r="R31" s="1114"/>
      <c r="S31" s="1053"/>
    </row>
    <row r="32" spans="1:19" s="1054" customFormat="1">
      <c r="A32" s="1060" t="s">
        <v>733</v>
      </c>
      <c r="B32" s="1121">
        <v>0</v>
      </c>
      <c r="C32" s="1109"/>
      <c r="D32" s="1121">
        <v>2.32E-3</v>
      </c>
      <c r="E32" s="1110"/>
      <c r="F32" s="1121">
        <v>9.9000000000000008E-3</v>
      </c>
      <c r="G32" s="1110"/>
      <c r="H32" s="1121">
        <v>9.9000000000000008E-3</v>
      </c>
      <c r="I32" s="1110"/>
      <c r="J32" s="1061"/>
      <c r="K32" s="1061"/>
      <c r="L32" s="1061"/>
      <c r="M32" s="1058"/>
      <c r="N32" s="1058"/>
      <c r="O32" s="1058"/>
      <c r="P32" s="1058"/>
      <c r="Q32" s="1058"/>
      <c r="R32" s="1114"/>
      <c r="S32" s="1053"/>
    </row>
    <row r="33" spans="1:19" s="1054" customFormat="1">
      <c r="A33" s="1063" t="s">
        <v>732</v>
      </c>
      <c r="B33" s="1121">
        <v>0</v>
      </c>
      <c r="C33" s="1109"/>
      <c r="D33" s="1121"/>
      <c r="E33" s="1110"/>
      <c r="F33" s="1121"/>
      <c r="G33" s="1110"/>
      <c r="H33" s="1121">
        <v>0.253</v>
      </c>
      <c r="I33" s="1110"/>
      <c r="J33" s="1061"/>
      <c r="K33" s="1061"/>
      <c r="L33" s="1061"/>
      <c r="M33" s="1058"/>
      <c r="N33" s="1058"/>
      <c r="O33" s="1058"/>
      <c r="P33" s="1058"/>
      <c r="Q33" s="1058"/>
      <c r="R33" s="1114"/>
      <c r="S33" s="1053"/>
    </row>
    <row r="34" spans="1:19" s="1054" customFormat="1" ht="20.100000000000001" customHeight="1">
      <c r="A34" s="1055" t="s">
        <v>555</v>
      </c>
      <c r="B34" s="1122">
        <v>42959551</v>
      </c>
      <c r="C34" s="1106"/>
      <c r="D34" s="1122">
        <v>2900729.1583700096</v>
      </c>
      <c r="E34" s="1107"/>
      <c r="F34" s="1122">
        <v>5501792.2564003812</v>
      </c>
      <c r="G34" s="1107"/>
      <c r="H34" s="1122">
        <v>9634619.600590134</v>
      </c>
      <c r="I34" s="1107"/>
      <c r="J34" s="1057">
        <v>6.7522334168949052E-2</v>
      </c>
      <c r="K34" s="1057">
        <v>0.12806912847856303</v>
      </c>
      <c r="L34" s="1057">
        <v>0.22427188777159551</v>
      </c>
      <c r="M34" s="1058"/>
      <c r="N34" s="1058"/>
      <c r="O34" s="1058"/>
      <c r="P34" s="1058"/>
      <c r="Q34" s="1058"/>
      <c r="R34" s="1114"/>
      <c r="S34" s="1053"/>
    </row>
    <row r="35" spans="1:19" s="1054" customFormat="1" ht="15.75">
      <c r="A35" s="1059" t="s">
        <v>538</v>
      </c>
      <c r="B35" s="1105"/>
      <c r="C35" s="1109"/>
      <c r="D35" s="1121"/>
      <c r="E35" s="1110"/>
      <c r="F35" s="1105"/>
      <c r="G35" s="1110"/>
      <c r="H35" s="1105"/>
      <c r="I35" s="1110"/>
      <c r="J35" s="1057"/>
      <c r="K35" s="1057"/>
      <c r="L35" s="1057"/>
      <c r="M35" s="1058"/>
      <c r="N35" s="1058"/>
      <c r="O35" s="1058"/>
      <c r="P35" s="1058"/>
      <c r="Q35" s="1058"/>
      <c r="R35" s="1114"/>
      <c r="S35" s="1053"/>
    </row>
    <row r="36" spans="1:19" s="1054" customFormat="1">
      <c r="A36" s="1060" t="s">
        <v>556</v>
      </c>
      <c r="B36" s="1108">
        <v>1545637</v>
      </c>
      <c r="C36" s="1109"/>
      <c r="D36" s="1121">
        <v>489.55804999999998</v>
      </c>
      <c r="E36" s="1111"/>
      <c r="F36" s="1108">
        <v>12323.207109999999</v>
      </c>
      <c r="G36" s="1111"/>
      <c r="H36" s="1108">
        <v>36977.258269999998</v>
      </c>
      <c r="I36" s="1111"/>
      <c r="J36" s="1061">
        <v>3.1673546246628414E-4</v>
      </c>
      <c r="K36" s="1061">
        <v>7.972898623674252E-3</v>
      </c>
      <c r="L36" s="1061">
        <v>2.3923636837109876E-2</v>
      </c>
      <c r="M36" s="1058"/>
      <c r="N36" s="1058"/>
      <c r="O36" s="1058"/>
      <c r="P36" s="1058"/>
      <c r="Q36" s="1058"/>
      <c r="R36" s="1114"/>
      <c r="S36" s="1053"/>
    </row>
    <row r="37" spans="1:19" s="1054" customFormat="1">
      <c r="A37" s="1062" t="s">
        <v>557</v>
      </c>
      <c r="B37" s="1108"/>
      <c r="C37" s="1109"/>
      <c r="D37" s="1121"/>
      <c r="E37" s="1110"/>
      <c r="F37" s="1108"/>
      <c r="G37" s="1110"/>
      <c r="H37" s="1108"/>
      <c r="I37" s="1110"/>
      <c r="J37" s="1061"/>
      <c r="K37" s="1061"/>
      <c r="L37" s="1061"/>
      <c r="M37" s="1058"/>
      <c r="N37" s="1058"/>
      <c r="O37" s="1058"/>
      <c r="P37" s="1114"/>
      <c r="Q37" s="1058"/>
      <c r="R37" s="1114"/>
      <c r="S37" s="1053"/>
    </row>
    <row r="38" spans="1:19" s="1054" customFormat="1">
      <c r="A38" s="1064" t="s">
        <v>558</v>
      </c>
      <c r="B38" s="1121">
        <v>1495637</v>
      </c>
      <c r="C38" s="1109"/>
      <c r="D38" s="1121"/>
      <c r="E38" s="1110"/>
      <c r="F38" s="1121"/>
      <c r="G38" s="1110"/>
      <c r="H38" s="1121">
        <v>222.35276000000002</v>
      </c>
      <c r="I38" s="1110"/>
      <c r="J38" s="1061"/>
      <c r="K38" s="1061"/>
      <c r="L38" s="1061">
        <v>1.4866759781952441E-4</v>
      </c>
      <c r="M38" s="1058"/>
      <c r="N38" s="1058"/>
      <c r="O38" s="1058"/>
      <c r="P38" s="1058"/>
      <c r="Q38" s="1058"/>
      <c r="R38" s="1058"/>
      <c r="S38" s="1053"/>
    </row>
    <row r="39" spans="1:19" s="1054" customFormat="1">
      <c r="A39" s="1064" t="s">
        <v>740</v>
      </c>
      <c r="B39" s="1121">
        <v>50000</v>
      </c>
      <c r="C39" s="1109"/>
      <c r="D39" s="1121">
        <v>489.55804999999998</v>
      </c>
      <c r="E39" s="1110"/>
      <c r="F39" s="1121">
        <v>12323.207109999999</v>
      </c>
      <c r="G39" s="1110"/>
      <c r="H39" s="1121">
        <v>36754.905509999997</v>
      </c>
      <c r="I39" s="1110"/>
      <c r="J39" s="1061">
        <v>9.7911609999999996E-3</v>
      </c>
      <c r="K39" s="1061">
        <v>0.24646414219999999</v>
      </c>
      <c r="L39" s="1061">
        <v>0.73509811019999993</v>
      </c>
      <c r="M39" s="1058"/>
      <c r="N39" s="1058"/>
      <c r="O39" s="1058"/>
      <c r="P39" s="1058"/>
      <c r="Q39" s="1058"/>
      <c r="R39" s="1058"/>
      <c r="S39" s="1053"/>
    </row>
    <row r="40" spans="1:19" s="1054" customFormat="1">
      <c r="A40" s="1060" t="s">
        <v>736</v>
      </c>
      <c r="B40" s="1121">
        <v>7162810</v>
      </c>
      <c r="C40" s="1109"/>
      <c r="D40" s="1121"/>
      <c r="E40" s="1110"/>
      <c r="F40" s="1121"/>
      <c r="G40" s="1110"/>
      <c r="H40" s="1121"/>
      <c r="I40" s="1110"/>
      <c r="J40" s="1061"/>
      <c r="K40" s="1061"/>
      <c r="L40" s="1061"/>
      <c r="M40" s="1058"/>
      <c r="N40" s="1058"/>
      <c r="O40" s="1058"/>
      <c r="P40" s="1058"/>
      <c r="Q40" s="1058"/>
      <c r="R40" s="1058"/>
      <c r="S40" s="1053"/>
    </row>
    <row r="41" spans="1:19" s="1058" customFormat="1">
      <c r="A41" s="1060" t="s">
        <v>737</v>
      </c>
      <c r="B41" s="1121">
        <v>4680000</v>
      </c>
      <c r="C41" s="1109"/>
      <c r="D41" s="1121">
        <v>342794.23418999999</v>
      </c>
      <c r="E41" s="1110"/>
      <c r="F41" s="1121">
        <v>738884.02963</v>
      </c>
      <c r="G41" s="1110"/>
      <c r="H41" s="1121">
        <v>1125216.7647599999</v>
      </c>
      <c r="I41" s="1110"/>
      <c r="J41" s="1061">
        <v>7.3246631237179491E-2</v>
      </c>
      <c r="K41" s="1061">
        <v>0.15788120291239316</v>
      </c>
      <c r="L41" s="1061">
        <v>0.24043093264102564</v>
      </c>
      <c r="S41" s="1053"/>
    </row>
    <row r="42" spans="1:19" s="1058" customFormat="1">
      <c r="A42" s="1060" t="s">
        <v>738</v>
      </c>
      <c r="B42" s="1121">
        <v>26632692</v>
      </c>
      <c r="C42" s="1109"/>
      <c r="D42" s="1121">
        <v>2312515.8787200097</v>
      </c>
      <c r="E42" s="1110"/>
      <c r="F42" s="1121">
        <v>4260797.6645603813</v>
      </c>
      <c r="G42" s="1110"/>
      <c r="H42" s="1121">
        <v>7737775.924520134</v>
      </c>
      <c r="I42" s="1110"/>
      <c r="J42" s="1061">
        <v>8.682997117677814E-2</v>
      </c>
      <c r="K42" s="1061">
        <v>0.15998373970458493</v>
      </c>
      <c r="L42" s="1061">
        <v>0.29053675552287894</v>
      </c>
      <c r="S42" s="1053"/>
    </row>
    <row r="43" spans="1:19" s="1058" customFormat="1">
      <c r="A43" s="1060" t="s">
        <v>739</v>
      </c>
      <c r="B43" s="1121">
        <v>2938412</v>
      </c>
      <c r="C43" s="1109"/>
      <c r="D43" s="1121">
        <v>244929.48741</v>
      </c>
      <c r="E43" s="1110"/>
      <c r="F43" s="1121">
        <v>489787.35509999999</v>
      </c>
      <c r="G43" s="1110"/>
      <c r="H43" s="1121">
        <v>734649.65304</v>
      </c>
      <c r="I43" s="1110"/>
      <c r="J43" s="1061">
        <v>8.3354372160881457E-2</v>
      </c>
      <c r="K43" s="1061">
        <v>0.16668437070771558</v>
      </c>
      <c r="L43" s="1061">
        <v>0.2500158769566691</v>
      </c>
      <c r="S43" s="1053"/>
    </row>
    <row r="44" spans="1:19" s="1058" customFormat="1" ht="20.100000000000001" customHeight="1">
      <c r="A44" s="1065" t="s">
        <v>559</v>
      </c>
      <c r="B44" s="1123">
        <v>2341716</v>
      </c>
      <c r="C44" s="1112"/>
      <c r="D44" s="1123">
        <v>6116.0999600000005</v>
      </c>
      <c r="E44" s="1113"/>
      <c r="F44" s="1123">
        <v>35237.005039999996</v>
      </c>
      <c r="G44" s="1113"/>
      <c r="H44" s="1123">
        <v>68449.584880000009</v>
      </c>
      <c r="I44" s="1112"/>
      <c r="J44" s="1066">
        <v>2.6118026097101442E-3</v>
      </c>
      <c r="K44" s="1161">
        <v>1.504751431855955E-2</v>
      </c>
      <c r="L44" s="1161">
        <v>2.9230523633096417E-2</v>
      </c>
      <c r="S44" s="1053"/>
    </row>
    <row r="45" spans="1:19">
      <c r="A45" s="1094"/>
    </row>
    <row r="46" spans="1:19">
      <c r="A46" s="1094"/>
    </row>
    <row r="48" spans="1:19" ht="15.75">
      <c r="A48" s="1026"/>
      <c r="B48" s="1029" t="s">
        <v>4</v>
      </c>
      <c r="C48" s="1030"/>
      <c r="D48" s="1092"/>
      <c r="E48" s="1026"/>
      <c r="F48" s="1026"/>
      <c r="G48" s="1026"/>
      <c r="H48" s="1026"/>
      <c r="I48" s="1026"/>
      <c r="J48" s="1026"/>
      <c r="K48" s="1031"/>
      <c r="L48" s="1031" t="s">
        <v>2</v>
      </c>
    </row>
    <row r="49" spans="1:16" ht="15.75">
      <c r="A49" s="1032"/>
      <c r="B49" s="1033" t="s">
        <v>227</v>
      </c>
      <c r="C49" s="1034"/>
      <c r="D49" s="1631" t="s">
        <v>229</v>
      </c>
      <c r="E49" s="1632"/>
      <c r="F49" s="1632"/>
      <c r="G49" s="1632"/>
      <c r="H49" s="1632"/>
      <c r="I49" s="1633"/>
      <c r="J49" s="1634" t="s">
        <v>433</v>
      </c>
      <c r="K49" s="1635"/>
      <c r="L49" s="1636"/>
    </row>
    <row r="50" spans="1:16" ht="15.75">
      <c r="A50" s="1035" t="s">
        <v>3</v>
      </c>
      <c r="B50" s="1036" t="s">
        <v>228</v>
      </c>
      <c r="C50" s="1034"/>
      <c r="D50" s="1037"/>
      <c r="E50" s="1038"/>
      <c r="F50" s="1037"/>
      <c r="G50" s="1038"/>
      <c r="H50" s="1037"/>
      <c r="I50" s="1038"/>
      <c r="J50" s="1039"/>
      <c r="K50" s="1040"/>
      <c r="L50" s="1040"/>
    </row>
    <row r="51" spans="1:16" ht="18.75">
      <c r="A51" s="1041"/>
      <c r="B51" s="1042" t="s">
        <v>743</v>
      </c>
      <c r="C51" s="1043" t="s">
        <v>4</v>
      </c>
      <c r="D51" s="1044" t="s">
        <v>750</v>
      </c>
      <c r="E51" s="1045"/>
      <c r="F51" s="1042" t="s">
        <v>751</v>
      </c>
      <c r="G51" s="1046"/>
      <c r="H51" s="1042" t="s">
        <v>752</v>
      </c>
      <c r="I51" s="1046"/>
      <c r="J51" s="1047" t="s">
        <v>232</v>
      </c>
      <c r="K51" s="1048" t="s">
        <v>437</v>
      </c>
      <c r="L51" s="1048" t="s">
        <v>438</v>
      </c>
    </row>
    <row r="52" spans="1:16">
      <c r="A52" s="1049">
        <v>1</v>
      </c>
      <c r="B52" s="1050">
        <v>2</v>
      </c>
      <c r="C52" s="1051"/>
      <c r="D52" s="1050">
        <v>3</v>
      </c>
      <c r="E52" s="1051"/>
      <c r="F52" s="1052">
        <v>4</v>
      </c>
      <c r="G52" s="1051"/>
      <c r="H52" s="1050">
        <v>5</v>
      </c>
      <c r="I52" s="1051"/>
      <c r="J52" s="1051">
        <v>6</v>
      </c>
      <c r="K52" s="1051">
        <v>7</v>
      </c>
      <c r="L52" s="1049">
        <v>8</v>
      </c>
      <c r="P52" s="899"/>
    </row>
    <row r="53" spans="1:16" ht="15.75">
      <c r="A53" s="1055" t="s">
        <v>535</v>
      </c>
      <c r="B53" s="1120">
        <v>435340000</v>
      </c>
      <c r="C53" s="1104"/>
      <c r="D53" s="1120">
        <v>129639962.90016042</v>
      </c>
      <c r="E53" s="1056"/>
      <c r="F53" s="1120">
        <v>157069687.24900994</v>
      </c>
      <c r="G53" s="1056"/>
      <c r="H53" s="1120">
        <v>197393904.03450069</v>
      </c>
      <c r="I53" s="1056"/>
      <c r="J53" s="1057">
        <v>0.29779014770101625</v>
      </c>
      <c r="K53" s="1057">
        <v>0.36079773797264192</v>
      </c>
      <c r="L53" s="1057">
        <v>0.45342468882827375</v>
      </c>
      <c r="N53" s="899"/>
    </row>
    <row r="54" spans="1:16" ht="15.75">
      <c r="A54" s="1059" t="s">
        <v>536</v>
      </c>
      <c r="B54" s="1121"/>
      <c r="C54" s="1106"/>
      <c r="D54" s="1121"/>
      <c r="E54" s="1107"/>
      <c r="F54" s="1121"/>
      <c r="G54" s="1107"/>
      <c r="H54" s="1121"/>
      <c r="I54" s="1107"/>
      <c r="J54" s="1057"/>
      <c r="K54" s="1057"/>
      <c r="L54" s="1057"/>
      <c r="N54" s="899"/>
    </row>
    <row r="55" spans="1:16" ht="15.75">
      <c r="A55" s="1055" t="s">
        <v>537</v>
      </c>
      <c r="B55" s="1122">
        <v>390038733</v>
      </c>
      <c r="C55" s="1106"/>
      <c r="D55" s="1122">
        <v>111227402.15588002</v>
      </c>
      <c r="E55" s="1107"/>
      <c r="F55" s="1122">
        <v>136295044.49980998</v>
      </c>
      <c r="G55" s="1107"/>
      <c r="H55" s="1122">
        <v>165548408.68345001</v>
      </c>
      <c r="I55" s="1107"/>
      <c r="J55" s="1057">
        <v>0.28517014528369933</v>
      </c>
      <c r="K55" s="1057">
        <v>0.34943976833144408</v>
      </c>
      <c r="L55" s="1057">
        <v>0.4244409456725674</v>
      </c>
      <c r="N55" s="899"/>
    </row>
    <row r="56" spans="1:16" ht="15.75">
      <c r="A56" s="1059" t="s">
        <v>538</v>
      </c>
      <c r="B56" s="1121"/>
      <c r="C56" s="1109"/>
      <c r="D56" s="1121"/>
      <c r="E56" s="1107"/>
      <c r="F56" s="1121"/>
      <c r="G56" s="1107"/>
      <c r="H56" s="1121"/>
      <c r="I56" s="1107"/>
      <c r="J56" s="1057"/>
      <c r="K56" s="1057"/>
      <c r="L56" s="1057"/>
      <c r="N56" s="899"/>
    </row>
    <row r="57" spans="1:16">
      <c r="A57" s="1060" t="s">
        <v>539</v>
      </c>
      <c r="B57" s="1121">
        <v>196500000</v>
      </c>
      <c r="C57" s="1109"/>
      <c r="D57" s="1121">
        <v>56091158.27314999</v>
      </c>
      <c r="E57" s="1110"/>
      <c r="F57" s="1121">
        <v>66715990.008130006</v>
      </c>
      <c r="G57" s="1110"/>
      <c r="H57" s="1121">
        <v>78418920.915380016</v>
      </c>
      <c r="I57" s="1110"/>
      <c r="J57" s="1061">
        <v>0.28545118714071244</v>
      </c>
      <c r="K57" s="1061">
        <v>0.33952157764951657</v>
      </c>
      <c r="L57" s="1061">
        <v>0.39907847794086521</v>
      </c>
      <c r="N57" s="899"/>
    </row>
    <row r="58" spans="1:16">
      <c r="A58" s="1060" t="s">
        <v>540</v>
      </c>
      <c r="B58" s="1121">
        <v>75083000</v>
      </c>
      <c r="C58" s="1109"/>
      <c r="D58" s="1121">
        <v>21664123.819010008</v>
      </c>
      <c r="E58" s="1110"/>
      <c r="F58" s="1121">
        <v>26264729.53895</v>
      </c>
      <c r="G58" s="1110"/>
      <c r="H58" s="1121">
        <v>32381639.032049995</v>
      </c>
      <c r="I58" s="1110"/>
      <c r="J58" s="1061">
        <v>0.28853567144373571</v>
      </c>
      <c r="K58" s="1061">
        <v>0.34980927159210473</v>
      </c>
      <c r="L58" s="1061">
        <v>0.43127790621112627</v>
      </c>
      <c r="N58" s="899"/>
    </row>
    <row r="59" spans="1:16">
      <c r="A59" s="1062" t="s">
        <v>541</v>
      </c>
      <c r="B59" s="1121"/>
      <c r="C59" s="1109"/>
      <c r="D59" s="1121"/>
      <c r="E59" s="1110"/>
      <c r="F59" s="1121"/>
      <c r="G59" s="1110"/>
      <c r="H59" s="1121"/>
      <c r="I59" s="1110"/>
      <c r="J59" s="1061"/>
      <c r="K59" s="1061"/>
      <c r="L59" s="1061"/>
      <c r="N59" s="899"/>
    </row>
    <row r="60" spans="1:16">
      <c r="A60" s="1060" t="s">
        <v>542</v>
      </c>
      <c r="B60" s="1121">
        <v>4327900</v>
      </c>
      <c r="C60" s="1109"/>
      <c r="D60" s="1121">
        <v>1140632.6545299997</v>
      </c>
      <c r="E60" s="1110"/>
      <c r="F60" s="1121">
        <v>1330562.6638500001</v>
      </c>
      <c r="G60" s="1110"/>
      <c r="H60" s="1121">
        <v>1594105.3976700001</v>
      </c>
      <c r="I60" s="1110"/>
      <c r="J60" s="1061">
        <v>0.26355337566256143</v>
      </c>
      <c r="K60" s="1061">
        <v>0.30743840288592622</v>
      </c>
      <c r="L60" s="1061">
        <v>0.36833230843365145</v>
      </c>
      <c r="N60" s="899"/>
    </row>
    <row r="61" spans="1:16">
      <c r="A61" s="1060" t="s">
        <v>543</v>
      </c>
      <c r="B61" s="1121">
        <v>70402365</v>
      </c>
      <c r="C61" s="1109"/>
      <c r="D61" s="1121">
        <v>20465453.650210012</v>
      </c>
      <c r="E61" s="1110"/>
      <c r="F61" s="1121">
        <v>24864531.43736</v>
      </c>
      <c r="G61" s="1110"/>
      <c r="H61" s="1121">
        <v>30698020.317269992</v>
      </c>
      <c r="I61" s="1110"/>
      <c r="J61" s="1061">
        <v>0.29069270116437157</v>
      </c>
      <c r="K61" s="1061">
        <v>0.35317750245123158</v>
      </c>
      <c r="L61" s="1061">
        <v>0.43603677685074915</v>
      </c>
      <c r="N61" s="899"/>
    </row>
    <row r="62" spans="1:16">
      <c r="A62" s="1060" t="s">
        <v>544</v>
      </c>
      <c r="B62" s="1121">
        <v>352735</v>
      </c>
      <c r="C62" s="1109"/>
      <c r="D62" s="1121">
        <v>58037.514269999992</v>
      </c>
      <c r="E62" s="1110"/>
      <c r="F62" s="1121">
        <v>69635.437739999994</v>
      </c>
      <c r="G62" s="1110"/>
      <c r="H62" s="1121">
        <v>89513.317110000004</v>
      </c>
      <c r="I62" s="1110"/>
      <c r="J62" s="1061">
        <v>0.16453574005981825</v>
      </c>
      <c r="K62" s="1061">
        <v>0.19741573061930343</v>
      </c>
      <c r="L62" s="1061">
        <v>0.25376930871617503</v>
      </c>
      <c r="N62" s="899"/>
    </row>
    <row r="63" spans="1:16">
      <c r="A63" s="1060" t="s">
        <v>545</v>
      </c>
      <c r="B63" s="1121">
        <v>2660000</v>
      </c>
      <c r="C63" s="1109"/>
      <c r="D63" s="1121">
        <v>804110.85124999995</v>
      </c>
      <c r="E63" s="1110"/>
      <c r="F63" s="1121">
        <v>918182.66524999996</v>
      </c>
      <c r="G63" s="1110"/>
      <c r="H63" s="1121">
        <v>1066684.5773799999</v>
      </c>
      <c r="I63" s="1110"/>
      <c r="J63" s="1061">
        <v>0.30229731249999997</v>
      </c>
      <c r="K63" s="1061">
        <v>0.34518145310150372</v>
      </c>
      <c r="L63" s="1061">
        <v>0.40100923961654134</v>
      </c>
      <c r="N63" s="899"/>
    </row>
    <row r="64" spans="1:16">
      <c r="A64" s="1060" t="s">
        <v>546</v>
      </c>
      <c r="B64" s="1121">
        <v>42000000</v>
      </c>
      <c r="C64" s="1109"/>
      <c r="D64" s="1121">
        <v>12870001.616179999</v>
      </c>
      <c r="E64" s="1110"/>
      <c r="F64" s="1121">
        <v>16624535.73769</v>
      </c>
      <c r="G64" s="1110"/>
      <c r="H64" s="1121">
        <v>22117925.480890002</v>
      </c>
      <c r="I64" s="1110"/>
      <c r="J64" s="1061">
        <v>0.30642860990904758</v>
      </c>
      <c r="K64" s="1061">
        <v>0.39582227946880955</v>
      </c>
      <c r="L64" s="1061">
        <v>0.52661727335452391</v>
      </c>
      <c r="N64" s="899"/>
    </row>
    <row r="65" spans="1:14">
      <c r="A65" s="1062" t="s">
        <v>547</v>
      </c>
      <c r="B65" s="1121"/>
      <c r="C65" s="1109"/>
      <c r="D65" s="1121"/>
      <c r="E65" s="1110"/>
      <c r="F65" s="1121"/>
      <c r="G65" s="1110"/>
      <c r="H65" s="1121"/>
      <c r="I65" s="1110"/>
      <c r="J65" s="1061"/>
      <c r="K65" s="1061"/>
      <c r="L65" s="1061"/>
      <c r="N65" s="899"/>
    </row>
    <row r="66" spans="1:14">
      <c r="A66" s="1060" t="s">
        <v>548</v>
      </c>
      <c r="B66" s="1121">
        <v>21800</v>
      </c>
      <c r="C66" s="1109"/>
      <c r="D66" s="1121">
        <v>-200.18199999999999</v>
      </c>
      <c r="E66" s="1110"/>
      <c r="F66" s="1121">
        <v>-200.18199999999999</v>
      </c>
      <c r="G66" s="1110"/>
      <c r="H66" s="1121">
        <v>-200.18199999999999</v>
      </c>
      <c r="I66" s="1110"/>
      <c r="J66" s="1061"/>
      <c r="K66" s="1061"/>
      <c r="L66" s="1061"/>
      <c r="N66" s="899"/>
    </row>
    <row r="67" spans="1:14">
      <c r="A67" s="1060" t="s">
        <v>549</v>
      </c>
      <c r="B67" s="1121">
        <v>66555000</v>
      </c>
      <c r="C67" s="1109"/>
      <c r="D67" s="1121">
        <v>17782129.311049998</v>
      </c>
      <c r="E67" s="1110"/>
      <c r="F67" s="1121">
        <v>23239300.890989996</v>
      </c>
      <c r="G67" s="1110"/>
      <c r="H67" s="1121">
        <v>28500450.964560006</v>
      </c>
      <c r="I67" s="1110"/>
      <c r="J67" s="1061">
        <v>0.26717946527007735</v>
      </c>
      <c r="K67" s="1061">
        <v>0.34917438045210725</v>
      </c>
      <c r="L67" s="1061">
        <v>0.42822403973495615</v>
      </c>
      <c r="N67" s="899"/>
    </row>
    <row r="68" spans="1:14">
      <c r="A68" s="1062" t="s">
        <v>541</v>
      </c>
      <c r="B68" s="1121"/>
      <c r="C68" s="1109"/>
      <c r="D68" s="1121"/>
      <c r="E68" s="1110"/>
      <c r="F68" s="1121"/>
      <c r="G68" s="1110"/>
      <c r="H68" s="1121"/>
      <c r="I68" s="1110"/>
      <c r="J68" s="1061"/>
      <c r="K68" s="1061"/>
      <c r="L68" s="1061"/>
      <c r="N68" s="899"/>
    </row>
    <row r="69" spans="1:14">
      <c r="A69" s="1060" t="s">
        <v>550</v>
      </c>
      <c r="B69" s="1121">
        <v>54995000</v>
      </c>
      <c r="C69" s="1109"/>
      <c r="D69" s="1121">
        <v>14174652.636940001</v>
      </c>
      <c r="E69" s="1110"/>
      <c r="F69" s="1121">
        <v>18464276.835879996</v>
      </c>
      <c r="G69" s="1110"/>
      <c r="H69" s="1121">
        <v>22763138.007870004</v>
      </c>
      <c r="I69" s="1110"/>
      <c r="J69" s="1061">
        <v>0.25774438834330393</v>
      </c>
      <c r="K69" s="1061">
        <v>0.33574464652932079</v>
      </c>
      <c r="L69" s="1061">
        <v>0.41391286494899543</v>
      </c>
      <c r="N69" s="899"/>
    </row>
    <row r="70" spans="1:14">
      <c r="A70" s="1060" t="s">
        <v>551</v>
      </c>
      <c r="B70" s="1121">
        <v>11555500</v>
      </c>
      <c r="C70" s="1109"/>
      <c r="D70" s="1121">
        <v>3607476.5301099997</v>
      </c>
      <c r="E70" s="1110"/>
      <c r="F70" s="1121">
        <v>4775023.9111099998</v>
      </c>
      <c r="G70" s="1110"/>
      <c r="H70" s="1121">
        <v>5737312.471690001</v>
      </c>
      <c r="I70" s="1110"/>
      <c r="J70" s="1061">
        <v>0.31218696985072042</v>
      </c>
      <c r="K70" s="1061">
        <v>0.41322520973648907</v>
      </c>
      <c r="L70" s="1061">
        <v>0.49650058168750821</v>
      </c>
      <c r="N70" s="899"/>
    </row>
    <row r="71" spans="1:14">
      <c r="A71" s="1060" t="s">
        <v>552</v>
      </c>
      <c r="B71" s="1121">
        <v>4500</v>
      </c>
      <c r="C71" s="1109"/>
      <c r="D71" s="1121">
        <v>0.14399999999999999</v>
      </c>
      <c r="E71" s="1110"/>
      <c r="F71" s="1121">
        <v>0.14399999999999999</v>
      </c>
      <c r="G71" s="1110"/>
      <c r="H71" s="1121">
        <v>0.48499999999999999</v>
      </c>
      <c r="I71" s="1110"/>
      <c r="J71" s="1061">
        <v>3.1999999999999999E-5</v>
      </c>
      <c r="K71" s="1061">
        <v>3.1999999999999999E-5</v>
      </c>
      <c r="L71" s="1061">
        <v>1.0777777777777778E-4</v>
      </c>
      <c r="N71" s="899"/>
    </row>
    <row r="72" spans="1:14">
      <c r="A72" s="1060" t="s">
        <v>553</v>
      </c>
      <c r="B72" s="1121">
        <v>1700000</v>
      </c>
      <c r="C72" s="1109"/>
      <c r="D72" s="1121">
        <v>496794.23800000001</v>
      </c>
      <c r="E72" s="1110"/>
      <c r="F72" s="1121">
        <v>600749.527</v>
      </c>
      <c r="G72" s="1110"/>
      <c r="H72" s="1121">
        <v>725150.61199999996</v>
      </c>
      <c r="I72" s="1110"/>
      <c r="J72" s="1061">
        <v>0.29223190470588234</v>
      </c>
      <c r="K72" s="1061">
        <v>0.35338207470588234</v>
      </c>
      <c r="L72" s="1061">
        <v>0.42655918352941175</v>
      </c>
      <c r="N72" s="899"/>
    </row>
    <row r="73" spans="1:14">
      <c r="A73" s="1060" t="s">
        <v>554</v>
      </c>
      <c r="B73" s="1121">
        <v>4878000</v>
      </c>
      <c r="C73" s="1109"/>
      <c r="D73" s="1121">
        <v>1519082.4626199999</v>
      </c>
      <c r="E73" s="1110"/>
      <c r="F73" s="1121">
        <v>1931579.0709000002</v>
      </c>
      <c r="G73" s="1110"/>
      <c r="H73" s="1121">
        <v>2337659.9792900002</v>
      </c>
      <c r="I73" s="1110"/>
      <c r="J73" s="1061">
        <v>0.31141501898728985</v>
      </c>
      <c r="K73" s="1061">
        <v>0.39597766931119316</v>
      </c>
      <c r="L73" s="1061">
        <v>0.47922508800533009</v>
      </c>
      <c r="N73" s="899"/>
    </row>
    <row r="74" spans="1:14">
      <c r="A74" s="1060" t="s">
        <v>735</v>
      </c>
      <c r="B74" s="1121">
        <v>662733</v>
      </c>
      <c r="C74" s="1109"/>
      <c r="D74" s="1121"/>
      <c r="E74" s="1110"/>
      <c r="F74" s="1121"/>
      <c r="G74" s="1110"/>
      <c r="H74" s="1121"/>
      <c r="I74" s="1110"/>
      <c r="J74" s="1061"/>
      <c r="K74" s="1061"/>
      <c r="L74" s="1061"/>
      <c r="N74" s="899"/>
    </row>
    <row r="75" spans="1:14">
      <c r="A75" s="1060" t="s">
        <v>734</v>
      </c>
      <c r="B75" s="1121">
        <v>0</v>
      </c>
      <c r="C75" s="1109"/>
      <c r="D75" s="1121">
        <v>1.32172</v>
      </c>
      <c r="E75" s="1110"/>
      <c r="F75" s="1121">
        <v>-23.212</v>
      </c>
      <c r="G75" s="1110"/>
      <c r="H75" s="1121">
        <v>-23.151</v>
      </c>
      <c r="I75" s="1110"/>
      <c r="J75" s="1061"/>
      <c r="K75" s="1061"/>
      <c r="L75" s="1061"/>
      <c r="N75" s="899"/>
    </row>
    <row r="76" spans="1:14">
      <c r="A76" s="1060" t="s">
        <v>733</v>
      </c>
      <c r="B76" s="1121">
        <v>0</v>
      </c>
      <c r="C76" s="1109"/>
      <c r="D76" s="1121">
        <v>9.9000000000000008E-3</v>
      </c>
      <c r="E76" s="1110"/>
      <c r="F76" s="1121">
        <v>1.9899999999999998E-2</v>
      </c>
      <c r="G76" s="1110"/>
      <c r="H76" s="1121">
        <v>1.9899999999999998E-2</v>
      </c>
      <c r="I76" s="1110"/>
      <c r="J76" s="1061"/>
      <c r="K76" s="1061"/>
      <c r="L76" s="1061"/>
      <c r="N76" s="899"/>
    </row>
    <row r="77" spans="1:14">
      <c r="A77" s="1063" t="s">
        <v>732</v>
      </c>
      <c r="B77" s="1121">
        <v>0</v>
      </c>
      <c r="C77" s="1109"/>
      <c r="D77" s="1121">
        <v>0.253</v>
      </c>
      <c r="E77" s="1110"/>
      <c r="F77" s="1121">
        <v>0.253</v>
      </c>
      <c r="G77" s="1110"/>
      <c r="H77" s="1121">
        <v>0.253</v>
      </c>
      <c r="I77" s="1110"/>
      <c r="J77" s="1061"/>
      <c r="K77" s="1061"/>
      <c r="L77" s="1061"/>
      <c r="N77" s="899"/>
    </row>
    <row r="78" spans="1:14" ht="18.75">
      <c r="A78" s="1055" t="s">
        <v>555</v>
      </c>
      <c r="B78" s="1122">
        <v>42959551</v>
      </c>
      <c r="C78" s="1106"/>
      <c r="D78" s="1122">
        <v>18327792.394650396</v>
      </c>
      <c r="E78" s="1107"/>
      <c r="F78" s="1122">
        <v>20634805.977689955</v>
      </c>
      <c r="G78" s="1107"/>
      <c r="H78" s="1122">
        <v>31278922.093000676</v>
      </c>
      <c r="I78" s="1167"/>
      <c r="J78" s="1057">
        <v>0.42662904914090921</v>
      </c>
      <c r="K78" s="1057">
        <v>0.48033104390895415</v>
      </c>
      <c r="L78" s="1057">
        <v>0.72810169950334624</v>
      </c>
      <c r="N78" s="899"/>
    </row>
    <row r="79" spans="1:14" ht="15.75">
      <c r="A79" s="1059" t="s">
        <v>538</v>
      </c>
      <c r="B79" s="1105"/>
      <c r="C79" s="1109"/>
      <c r="D79" s="1105"/>
      <c r="E79" s="1110"/>
      <c r="F79" s="1105"/>
      <c r="G79" s="1110"/>
      <c r="H79" s="1105"/>
      <c r="I79" s="1110"/>
      <c r="J79" s="1057"/>
      <c r="K79" s="1057"/>
      <c r="L79" s="1057"/>
      <c r="N79" s="899"/>
    </row>
    <row r="80" spans="1:14">
      <c r="A80" s="1060" t="s">
        <v>556</v>
      </c>
      <c r="B80" s="1108">
        <v>1545637</v>
      </c>
      <c r="C80" s="1109"/>
      <c r="D80" s="1108">
        <v>105905.25874</v>
      </c>
      <c r="E80" s="1111"/>
      <c r="F80" s="1108">
        <v>112880.07127</v>
      </c>
      <c r="G80" s="1111"/>
      <c r="H80" s="1108">
        <v>72855.858680000005</v>
      </c>
      <c r="I80" s="1111"/>
      <c r="J80" s="1061">
        <v>6.8518842871903296E-2</v>
      </c>
      <c r="K80" s="1061">
        <v>7.3031424111871024E-2</v>
      </c>
      <c r="L80" s="1061">
        <v>4.7136461329535979E-2</v>
      </c>
      <c r="N80" s="899"/>
    </row>
    <row r="81" spans="1:14">
      <c r="A81" s="1062" t="s">
        <v>557</v>
      </c>
      <c r="B81" s="1108"/>
      <c r="C81" s="1109"/>
      <c r="D81" s="1108"/>
      <c r="E81" s="1110"/>
      <c r="F81" s="1108"/>
      <c r="G81" s="1110"/>
      <c r="H81" s="1108"/>
      <c r="I81" s="1110"/>
      <c r="J81" s="1061"/>
      <c r="K81" s="1061"/>
      <c r="L81" s="1061"/>
      <c r="N81" s="899"/>
    </row>
    <row r="82" spans="1:14">
      <c r="A82" s="1064" t="s">
        <v>558</v>
      </c>
      <c r="B82" s="1121">
        <v>1495637</v>
      </c>
      <c r="C82" s="1109"/>
      <c r="D82" s="1121">
        <v>222.35276000000002</v>
      </c>
      <c r="E82" s="1110"/>
      <c r="F82" s="1121">
        <v>222.35276000000002</v>
      </c>
      <c r="G82" s="1110"/>
      <c r="H82" s="1121">
        <v>721.45517000000007</v>
      </c>
      <c r="I82" s="1110"/>
      <c r="J82" s="1061">
        <v>1.4866759781952441E-4</v>
      </c>
      <c r="K82" s="1061">
        <v>1.4866759781952441E-4</v>
      </c>
      <c r="L82" s="1061">
        <v>4.8237317611158329E-4</v>
      </c>
      <c r="N82" s="899"/>
    </row>
    <row r="83" spans="1:14">
      <c r="A83" s="1064" t="s">
        <v>740</v>
      </c>
      <c r="B83" s="1121">
        <v>50000</v>
      </c>
      <c r="C83" s="1109"/>
      <c r="D83" s="1121">
        <v>105682.90598000001</v>
      </c>
      <c r="E83" s="1110"/>
      <c r="F83" s="1121">
        <v>112657.71851000001</v>
      </c>
      <c r="G83" s="1110"/>
      <c r="H83" s="1121">
        <v>72134.403510000004</v>
      </c>
      <c r="I83" s="1110"/>
      <c r="J83" s="1061">
        <v>2.1136581196000002</v>
      </c>
      <c r="K83" s="1061">
        <v>2.2531543702000003</v>
      </c>
      <c r="L83" s="1061">
        <v>1.4426880702</v>
      </c>
      <c r="N83" s="899"/>
    </row>
    <row r="84" spans="1:14">
      <c r="A84" s="1060" t="s">
        <v>736</v>
      </c>
      <c r="B84" s="1121">
        <v>7162810</v>
      </c>
      <c r="C84" s="1109"/>
      <c r="D84" s="1121"/>
      <c r="E84" s="1110"/>
      <c r="F84" s="1121"/>
      <c r="G84" s="1110"/>
      <c r="H84" s="1121">
        <v>7437077.4013100006</v>
      </c>
      <c r="I84" s="1110"/>
      <c r="J84" s="1061"/>
      <c r="K84" s="1061"/>
      <c r="L84" s="1061">
        <v>1.0382904755689457</v>
      </c>
      <c r="N84" s="899"/>
    </row>
    <row r="85" spans="1:14">
      <c r="A85" s="1060" t="s">
        <v>737</v>
      </c>
      <c r="B85" s="1121">
        <v>4680000</v>
      </c>
      <c r="C85" s="1109"/>
      <c r="D85" s="1121">
        <v>1453839.08127</v>
      </c>
      <c r="E85" s="1110"/>
      <c r="F85" s="1121">
        <v>1790891.12329</v>
      </c>
      <c r="G85" s="1110"/>
      <c r="H85" s="1121">
        <v>2116915.7908000001</v>
      </c>
      <c r="I85" s="1110"/>
      <c r="J85" s="1061">
        <v>0.3106493763397436</v>
      </c>
      <c r="K85" s="1061">
        <v>0.38266904343803421</v>
      </c>
      <c r="L85" s="1061">
        <v>0.45233243393162392</v>
      </c>
      <c r="N85" s="899"/>
    </row>
    <row r="86" spans="1:14">
      <c r="A86" s="1060" t="s">
        <v>738</v>
      </c>
      <c r="B86" s="1121">
        <v>26632692</v>
      </c>
      <c r="C86" s="1109"/>
      <c r="D86" s="1121">
        <v>15789367.492870396</v>
      </c>
      <c r="E86" s="1110"/>
      <c r="F86" s="1121">
        <v>17508323.310589958</v>
      </c>
      <c r="G86" s="1110"/>
      <c r="H86" s="1121">
        <v>20185252.096930675</v>
      </c>
      <c r="I86" s="1110"/>
      <c r="J86" s="1061">
        <v>0.59285660994654221</v>
      </c>
      <c r="K86" s="1061">
        <v>0.65739968421479733</v>
      </c>
      <c r="L86" s="1061">
        <v>0.75791257214744479</v>
      </c>
      <c r="N86" s="899"/>
    </row>
    <row r="87" spans="1:14">
      <c r="A87" s="1060" t="s">
        <v>739</v>
      </c>
      <c r="B87" s="1121">
        <v>2938412</v>
      </c>
      <c r="C87" s="1109"/>
      <c r="D87" s="1121">
        <v>978680.56177000003</v>
      </c>
      <c r="E87" s="1110"/>
      <c r="F87" s="1121">
        <v>1222711.47254</v>
      </c>
      <c r="G87" s="1110"/>
      <c r="H87" s="1121">
        <v>1466820.9452799999</v>
      </c>
      <c r="I87" s="1110"/>
      <c r="J87" s="1061">
        <v>0.33306444493488319</v>
      </c>
      <c r="K87" s="1061">
        <v>0.41611301360734981</v>
      </c>
      <c r="L87" s="1061">
        <v>0.49918831847950523</v>
      </c>
      <c r="N87" s="899"/>
    </row>
    <row r="88" spans="1:14" ht="15.75">
      <c r="A88" s="1065" t="s">
        <v>559</v>
      </c>
      <c r="B88" s="1123">
        <v>2341716</v>
      </c>
      <c r="C88" s="1112"/>
      <c r="D88" s="1123">
        <v>84768.349629999997</v>
      </c>
      <c r="E88" s="1113"/>
      <c r="F88" s="1123">
        <v>139836.77151000002</v>
      </c>
      <c r="G88" s="1113"/>
      <c r="H88" s="1123">
        <v>566573.25805000006</v>
      </c>
      <c r="I88" s="1112"/>
      <c r="J88" s="1066">
        <v>3.6199244327663985E-2</v>
      </c>
      <c r="K88" s="1161">
        <v>5.9715512688131279E-2</v>
      </c>
      <c r="L88" s="1161">
        <v>0.2419478954962942</v>
      </c>
      <c r="N88" s="899"/>
    </row>
    <row r="89" spans="1:14" ht="12.75" customHeight="1"/>
    <row r="90" spans="1:14">
      <c r="A90" s="1054"/>
    </row>
    <row r="91" spans="1:14" ht="15.75">
      <c r="A91" s="1026"/>
      <c r="B91" s="1029" t="s">
        <v>4</v>
      </c>
      <c r="C91" s="1030"/>
      <c r="D91" s="1092"/>
      <c r="E91" s="1026"/>
      <c r="F91" s="1026"/>
      <c r="G91" s="1026"/>
      <c r="H91" s="1026"/>
      <c r="I91" s="1026"/>
      <c r="J91" s="1026"/>
      <c r="K91" s="1031"/>
      <c r="L91" s="1031" t="s">
        <v>2</v>
      </c>
    </row>
    <row r="92" spans="1:14" ht="15.75">
      <c r="A92" s="1032"/>
      <c r="B92" s="1033" t="s">
        <v>227</v>
      </c>
      <c r="C92" s="1034"/>
      <c r="D92" s="1631" t="s">
        <v>229</v>
      </c>
      <c r="E92" s="1632"/>
      <c r="F92" s="1632"/>
      <c r="G92" s="1632"/>
      <c r="H92" s="1632"/>
      <c r="I92" s="1633"/>
      <c r="J92" s="1634" t="s">
        <v>433</v>
      </c>
      <c r="K92" s="1635"/>
      <c r="L92" s="1636"/>
    </row>
    <row r="93" spans="1:14" ht="15.75">
      <c r="A93" s="1035" t="s">
        <v>3</v>
      </c>
      <c r="B93" s="1036" t="s">
        <v>228</v>
      </c>
      <c r="C93" s="1034"/>
      <c r="D93" s="1037"/>
      <c r="E93" s="1038"/>
      <c r="F93" s="1037"/>
      <c r="G93" s="1038"/>
      <c r="H93" s="1037"/>
      <c r="I93" s="1038"/>
      <c r="J93" s="1039"/>
      <c r="K93" s="1040"/>
      <c r="L93" s="1040"/>
    </row>
    <row r="94" spans="1:14" ht="18.75">
      <c r="A94" s="1041"/>
      <c r="B94" s="1042" t="s">
        <v>743</v>
      </c>
      <c r="C94" s="1043" t="s">
        <v>4</v>
      </c>
      <c r="D94" s="1044" t="s">
        <v>767</v>
      </c>
      <c r="E94" s="1045"/>
      <c r="F94" s="1042" t="s">
        <v>768</v>
      </c>
      <c r="G94" s="1046"/>
      <c r="H94" s="1042" t="s">
        <v>769</v>
      </c>
      <c r="I94" s="1046"/>
      <c r="J94" s="1047" t="s">
        <v>232</v>
      </c>
      <c r="K94" s="1048" t="s">
        <v>437</v>
      </c>
      <c r="L94" s="1048" t="s">
        <v>438</v>
      </c>
    </row>
    <row r="95" spans="1:14">
      <c r="A95" s="1049">
        <v>1</v>
      </c>
      <c r="B95" s="1050">
        <v>2</v>
      </c>
      <c r="C95" s="1051"/>
      <c r="D95" s="1050">
        <v>3</v>
      </c>
      <c r="E95" s="1051"/>
      <c r="F95" s="1052">
        <v>4</v>
      </c>
      <c r="G95" s="1051"/>
      <c r="H95" s="1050">
        <v>5</v>
      </c>
      <c r="I95" s="1051"/>
      <c r="J95" s="1051">
        <v>6</v>
      </c>
      <c r="K95" s="1051">
        <v>7</v>
      </c>
      <c r="L95" s="1049">
        <v>8</v>
      </c>
    </row>
    <row r="96" spans="1:14" ht="15.75">
      <c r="A96" s="1055" t="s">
        <v>535</v>
      </c>
      <c r="B96" s="1120">
        <v>435340000</v>
      </c>
      <c r="C96" s="1104"/>
      <c r="D96" s="1120">
        <v>235806920.44989973</v>
      </c>
      <c r="E96" s="1056"/>
      <c r="F96" s="1120">
        <v>268909812.70524997</v>
      </c>
      <c r="G96" s="1104"/>
      <c r="H96" s="1120">
        <v>304511824.7823481</v>
      </c>
      <c r="I96" s="1056"/>
      <c r="J96" s="1057">
        <v>0.54166150698281745</v>
      </c>
      <c r="K96" s="1057">
        <v>0.6177006769542196</v>
      </c>
      <c r="L96" s="1057">
        <v>0.69948046304577594</v>
      </c>
    </row>
    <row r="97" spans="1:12" ht="15.75">
      <c r="A97" s="1059" t="s">
        <v>536</v>
      </c>
      <c r="B97" s="1121"/>
      <c r="C97" s="1106"/>
      <c r="D97" s="1121"/>
      <c r="E97" s="1107"/>
      <c r="F97" s="1121"/>
      <c r="G97" s="1107"/>
      <c r="H97" s="1121"/>
      <c r="I97" s="1107"/>
      <c r="J97" s="1057"/>
      <c r="K97" s="1057"/>
      <c r="L97" s="1057"/>
    </row>
    <row r="98" spans="1:12" ht="15.75">
      <c r="A98" s="1055" t="s">
        <v>537</v>
      </c>
      <c r="B98" s="1122">
        <v>390038733</v>
      </c>
      <c r="C98" s="1106"/>
      <c r="D98" s="1122">
        <v>200306136.03803003</v>
      </c>
      <c r="E98" s="1107"/>
      <c r="F98" s="1122">
        <v>233210076.18811995</v>
      </c>
      <c r="G98" s="1107"/>
      <c r="H98" s="1122">
        <v>264847425.45721003</v>
      </c>
      <c r="I98" s="1107"/>
      <c r="J98" s="1057">
        <v>0.5135544731605669</v>
      </c>
      <c r="K98" s="1057">
        <v>0.59791517215322287</v>
      </c>
      <c r="L98" s="1057">
        <v>0.67902852473169639</v>
      </c>
    </row>
    <row r="99" spans="1:12" ht="15.75">
      <c r="A99" s="1059" t="s">
        <v>538</v>
      </c>
      <c r="B99" s="1121"/>
      <c r="C99" s="1109"/>
      <c r="D99" s="1121"/>
      <c r="E99" s="1107"/>
      <c r="F99" s="1121"/>
      <c r="G99" s="1107"/>
      <c r="H99" s="1121"/>
      <c r="I99" s="1107"/>
      <c r="J99" s="1057"/>
      <c r="K99" s="1057"/>
      <c r="L99" s="1057"/>
    </row>
    <row r="100" spans="1:12">
      <c r="A100" s="1060" t="s">
        <v>539</v>
      </c>
      <c r="B100" s="1121">
        <v>196500000</v>
      </c>
      <c r="C100" s="1109"/>
      <c r="D100" s="1121">
        <v>97335178.018619999</v>
      </c>
      <c r="E100" s="1110"/>
      <c r="F100" s="1121">
        <v>115118539.02754998</v>
      </c>
      <c r="G100" s="1110"/>
      <c r="H100" s="1121">
        <v>131055315.27565001</v>
      </c>
      <c r="I100" s="1110"/>
      <c r="J100" s="1061">
        <v>0.49534441739755725</v>
      </c>
      <c r="K100" s="1061">
        <v>0.58584498232849869</v>
      </c>
      <c r="L100" s="1061">
        <v>0.66694816934173029</v>
      </c>
    </row>
    <row r="101" spans="1:12">
      <c r="A101" s="1060" t="s">
        <v>540</v>
      </c>
      <c r="B101" s="1121">
        <v>75083000</v>
      </c>
      <c r="C101" s="1109"/>
      <c r="D101" s="1121">
        <v>38541179.072920009</v>
      </c>
      <c r="E101" s="1110"/>
      <c r="F101" s="1121">
        <v>45072638.138959989</v>
      </c>
      <c r="G101" s="1110"/>
      <c r="H101" s="1121">
        <v>51922574.293260008</v>
      </c>
      <c r="I101" s="1110"/>
      <c r="J101" s="1061">
        <v>0.51331431979169728</v>
      </c>
      <c r="K101" s="1061">
        <v>0.60030417190256102</v>
      </c>
      <c r="L101" s="1061">
        <v>0.69153569107867308</v>
      </c>
    </row>
    <row r="102" spans="1:12">
      <c r="A102" s="1062" t="s">
        <v>541</v>
      </c>
      <c r="B102" s="1121"/>
      <c r="C102" s="1109"/>
      <c r="D102" s="1121"/>
      <c r="E102" s="1110"/>
      <c r="F102" s="1121"/>
      <c r="G102" s="1110"/>
      <c r="H102" s="1121"/>
      <c r="I102" s="1110"/>
      <c r="J102" s="1061"/>
      <c r="K102" s="1061"/>
      <c r="L102" s="1061"/>
    </row>
    <row r="103" spans="1:12">
      <c r="A103" s="1060" t="s">
        <v>542</v>
      </c>
      <c r="B103" s="1121">
        <v>4327900</v>
      </c>
      <c r="C103" s="1109"/>
      <c r="D103" s="1121">
        <v>1907442.9456099998</v>
      </c>
      <c r="E103" s="1110"/>
      <c r="F103" s="1121">
        <v>2187426.95725</v>
      </c>
      <c r="G103" s="1110"/>
      <c r="H103" s="1121">
        <v>2584749.1949699996</v>
      </c>
      <c r="I103" s="1110"/>
      <c r="J103" s="1061">
        <v>0.44073175110561702</v>
      </c>
      <c r="K103" s="1061">
        <v>0.50542456093024335</v>
      </c>
      <c r="L103" s="1061">
        <v>0.59722941726241352</v>
      </c>
    </row>
    <row r="104" spans="1:12">
      <c r="A104" s="1060" t="s">
        <v>543</v>
      </c>
      <c r="B104" s="1121">
        <v>70402365</v>
      </c>
      <c r="C104" s="1109"/>
      <c r="D104" s="1121">
        <v>36523383.514870003</v>
      </c>
      <c r="E104" s="1110"/>
      <c r="F104" s="1121">
        <v>42756902.746119998</v>
      </c>
      <c r="G104" s="1110"/>
      <c r="H104" s="1121">
        <v>49190869.318420008</v>
      </c>
      <c r="I104" s="1110"/>
      <c r="J104" s="1061">
        <v>0.51878063350386028</v>
      </c>
      <c r="K104" s="1061">
        <v>0.60732196633053448</v>
      </c>
      <c r="L104" s="1061">
        <v>0.69871046687735572</v>
      </c>
    </row>
    <row r="105" spans="1:12">
      <c r="A105" s="1060" t="s">
        <v>544</v>
      </c>
      <c r="B105" s="1121">
        <v>352735</v>
      </c>
      <c r="C105" s="1109"/>
      <c r="D105" s="1121">
        <v>110352.61244000001</v>
      </c>
      <c r="E105" s="1110"/>
      <c r="F105" s="1121">
        <v>128308.43559000002</v>
      </c>
      <c r="G105" s="1110"/>
      <c r="H105" s="1121">
        <v>146955.77987</v>
      </c>
      <c r="I105" s="1110"/>
      <c r="J105" s="1061">
        <v>0.31284849090677141</v>
      </c>
      <c r="K105" s="1061">
        <v>0.3637530599175019</v>
      </c>
      <c r="L105" s="1061">
        <v>0.41661808402908701</v>
      </c>
    </row>
    <row r="106" spans="1:12">
      <c r="A106" s="1060" t="s">
        <v>545</v>
      </c>
      <c r="B106" s="1121">
        <v>2660000</v>
      </c>
      <c r="C106" s="1109"/>
      <c r="D106" s="1121">
        <v>1245549.43178</v>
      </c>
      <c r="E106" s="1110"/>
      <c r="F106" s="1121">
        <v>1445291.3953800001</v>
      </c>
      <c r="G106" s="1110"/>
      <c r="H106" s="1121">
        <v>1649879.9883800002</v>
      </c>
      <c r="I106" s="1110"/>
      <c r="J106" s="1061">
        <v>0.46825166608270674</v>
      </c>
      <c r="K106" s="1061">
        <v>0.54334262984210535</v>
      </c>
      <c r="L106" s="1061">
        <v>0.62025563472932344</v>
      </c>
    </row>
    <row r="107" spans="1:12">
      <c r="A107" s="1060" t="s">
        <v>546</v>
      </c>
      <c r="B107" s="1121">
        <v>42000000</v>
      </c>
      <c r="C107" s="1109"/>
      <c r="D107" s="1121">
        <v>25641998.208219998</v>
      </c>
      <c r="E107" s="1110"/>
      <c r="F107" s="1121">
        <v>27841725.021359995</v>
      </c>
      <c r="G107" s="1110"/>
      <c r="H107" s="1121">
        <v>30458508.283110004</v>
      </c>
      <c r="I107" s="1110"/>
      <c r="J107" s="1061">
        <v>0.61052376686238086</v>
      </c>
      <c r="K107" s="1061">
        <v>0.66289821479428557</v>
      </c>
      <c r="L107" s="1061">
        <v>0.72520257816928579</v>
      </c>
    </row>
    <row r="108" spans="1:12">
      <c r="A108" s="1062" t="s">
        <v>547</v>
      </c>
      <c r="B108" s="1121"/>
      <c r="C108" s="1109"/>
      <c r="D108" s="1121"/>
      <c r="E108" s="1110"/>
      <c r="F108" s="1121"/>
      <c r="G108" s="1110"/>
      <c r="H108" s="1121"/>
      <c r="I108" s="1110"/>
      <c r="J108" s="1061"/>
      <c r="K108" s="1061"/>
      <c r="L108" s="1061"/>
    </row>
    <row r="109" spans="1:12">
      <c r="A109" s="1060" t="s">
        <v>548</v>
      </c>
      <c r="B109" s="1121">
        <v>21800</v>
      </c>
      <c r="C109" s="1109"/>
      <c r="D109" s="1121">
        <v>-200.18199999999999</v>
      </c>
      <c r="E109" s="1110"/>
      <c r="F109" s="1121">
        <v>-200.18199999999999</v>
      </c>
      <c r="G109" s="1110"/>
      <c r="H109" s="1121">
        <v>4027.2240000000002</v>
      </c>
      <c r="I109" s="1110"/>
      <c r="J109" s="1061"/>
      <c r="K109" s="1061"/>
      <c r="L109" s="1061">
        <v>0.18473504587155964</v>
      </c>
    </row>
    <row r="110" spans="1:12">
      <c r="A110" s="1060" t="s">
        <v>549</v>
      </c>
      <c r="B110" s="1121">
        <v>66555000</v>
      </c>
      <c r="C110" s="1109"/>
      <c r="D110" s="1121">
        <v>33941500.627920002</v>
      </c>
      <c r="E110" s="1110"/>
      <c r="F110" s="1121">
        <v>39561660.532120004</v>
      </c>
      <c r="G110" s="1110"/>
      <c r="H110" s="1121">
        <v>45026789.74667</v>
      </c>
      <c r="I110" s="1110"/>
      <c r="J110" s="1061">
        <v>0.50997672042551279</v>
      </c>
      <c r="K110" s="1061">
        <v>0.59442056242385999</v>
      </c>
      <c r="L110" s="1061">
        <v>0.67653504239606344</v>
      </c>
    </row>
    <row r="111" spans="1:12">
      <c r="A111" s="1062" t="s">
        <v>541</v>
      </c>
      <c r="B111" s="1121"/>
      <c r="C111" s="1109"/>
      <c r="D111" s="1121"/>
      <c r="E111" s="1110"/>
      <c r="F111" s="1121"/>
      <c r="G111" s="1110"/>
      <c r="H111" s="1121"/>
      <c r="I111" s="1110"/>
      <c r="J111" s="1061"/>
      <c r="K111" s="1061"/>
      <c r="L111" s="1061"/>
    </row>
    <row r="112" spans="1:12">
      <c r="A112" s="1060" t="s">
        <v>550</v>
      </c>
      <c r="B112" s="1121">
        <v>54995000</v>
      </c>
      <c r="C112" s="1109"/>
      <c r="D112" s="1121">
        <v>27303641.51461</v>
      </c>
      <c r="E112" s="1110"/>
      <c r="F112" s="1121">
        <v>32116996.142480005</v>
      </c>
      <c r="G112" s="1110"/>
      <c r="H112" s="1121">
        <v>36887928.263059996</v>
      </c>
      <c r="I112" s="1110"/>
      <c r="J112" s="1061">
        <v>0.49647497980925537</v>
      </c>
      <c r="K112" s="1061">
        <v>0.58399847517919823</v>
      </c>
      <c r="L112" s="1061">
        <v>0.6707505821085552</v>
      </c>
    </row>
    <row r="113" spans="1:12">
      <c r="A113" s="1060" t="s">
        <v>551</v>
      </c>
      <c r="B113" s="1121">
        <v>11555500</v>
      </c>
      <c r="C113" s="1109"/>
      <c r="D113" s="1121">
        <v>6634393.9843099993</v>
      </c>
      <c r="E113" s="1110"/>
      <c r="F113" s="1121">
        <v>7441199.26064</v>
      </c>
      <c r="G113" s="1110"/>
      <c r="H113" s="1121">
        <v>8133239.2728500003</v>
      </c>
      <c r="I113" s="1110"/>
      <c r="J113" s="1061">
        <v>0.57413300889706198</v>
      </c>
      <c r="K113" s="1061">
        <v>0.64395303194496123</v>
      </c>
      <c r="L113" s="1061">
        <v>0.70384139784950894</v>
      </c>
    </row>
    <row r="114" spans="1:12">
      <c r="A114" s="1060" t="s">
        <v>552</v>
      </c>
      <c r="B114" s="1121">
        <v>4500</v>
      </c>
      <c r="C114" s="1109"/>
      <c r="D114" s="1121">
        <v>3465.1289999999999</v>
      </c>
      <c r="E114" s="1110"/>
      <c r="F114" s="1121">
        <v>3465.1289999999999</v>
      </c>
      <c r="G114" s="1110"/>
      <c r="H114" s="1121">
        <v>5622.2107599999999</v>
      </c>
      <c r="I114" s="1110"/>
      <c r="J114" s="1061">
        <v>0.77002866666666669</v>
      </c>
      <c r="K114" s="1061">
        <v>0.77002866666666669</v>
      </c>
      <c r="L114" s="1061">
        <v>1.2493801688888888</v>
      </c>
    </row>
    <row r="115" spans="1:12">
      <c r="A115" s="1060" t="s">
        <v>553</v>
      </c>
      <c r="B115" s="1121">
        <v>1700000</v>
      </c>
      <c r="C115" s="1109"/>
      <c r="D115" s="1121">
        <v>846976.23499999999</v>
      </c>
      <c r="E115" s="1110"/>
      <c r="F115" s="1121">
        <v>999698.19</v>
      </c>
      <c r="G115" s="1110"/>
      <c r="H115" s="1121">
        <v>1150742.2490000001</v>
      </c>
      <c r="I115" s="1110"/>
      <c r="J115" s="1061">
        <v>0.49822131470588232</v>
      </c>
      <c r="K115" s="1061">
        <v>0.5880577588235294</v>
      </c>
      <c r="L115" s="1061">
        <v>0.67690720529411774</v>
      </c>
    </row>
    <row r="116" spans="1:12">
      <c r="A116" s="1060" t="s">
        <v>554</v>
      </c>
      <c r="B116" s="1121">
        <v>4878000</v>
      </c>
      <c r="C116" s="1109"/>
      <c r="D116" s="1121">
        <v>2753777.32167</v>
      </c>
      <c r="E116" s="1110"/>
      <c r="F116" s="1121">
        <v>3170546.6648499998</v>
      </c>
      <c r="G116" s="1110"/>
      <c r="H116" s="1121">
        <v>3583638.3420000002</v>
      </c>
      <c r="I116" s="1110"/>
      <c r="J116" s="1061">
        <v>0.56452999624231237</v>
      </c>
      <c r="K116" s="1061">
        <v>0.64996856597990982</v>
      </c>
      <c r="L116" s="1061">
        <v>0.73465320664206646</v>
      </c>
    </row>
    <row r="117" spans="1:12">
      <c r="A117" s="1060" t="s">
        <v>735</v>
      </c>
      <c r="B117" s="1121">
        <v>662733</v>
      </c>
      <c r="C117" s="1109"/>
      <c r="D117" s="1121"/>
      <c r="E117" s="1110"/>
      <c r="F117" s="1121"/>
      <c r="G117" s="1110"/>
      <c r="H117" s="1121"/>
      <c r="I117" s="1110"/>
      <c r="J117" s="1061"/>
      <c r="K117" s="1061"/>
      <c r="L117" s="1061"/>
    </row>
    <row r="118" spans="1:12">
      <c r="A118" s="1060" t="s">
        <v>734</v>
      </c>
      <c r="B118" s="1121">
        <v>0</v>
      </c>
      <c r="C118" s="1109"/>
      <c r="D118" s="1121">
        <v>-23.151</v>
      </c>
      <c r="E118" s="1110"/>
      <c r="F118" s="1121">
        <v>-23.055</v>
      </c>
      <c r="G118" s="1110"/>
      <c r="H118" s="1121">
        <v>-23.004000000000001</v>
      </c>
      <c r="I118" s="1110"/>
      <c r="J118" s="1061"/>
      <c r="K118" s="1061"/>
      <c r="L118" s="1061"/>
    </row>
    <row r="119" spans="1:12">
      <c r="A119" s="1060" t="s">
        <v>733</v>
      </c>
      <c r="B119" s="1121">
        <v>0</v>
      </c>
      <c r="C119" s="1109"/>
      <c r="D119" s="1121">
        <v>1.9899999999999998E-2</v>
      </c>
      <c r="E119" s="1110"/>
      <c r="F119" s="1121">
        <v>1.9899999999999998E-2</v>
      </c>
      <c r="G119" s="1110"/>
      <c r="H119" s="1121">
        <v>3.014E-2</v>
      </c>
      <c r="I119" s="1110"/>
      <c r="J119" s="1061"/>
      <c r="K119" s="1061"/>
      <c r="L119" s="1061"/>
    </row>
    <row r="120" spans="1:12">
      <c r="A120" s="1063" t="s">
        <v>732</v>
      </c>
      <c r="B120" s="1121">
        <v>0</v>
      </c>
      <c r="C120" s="1109"/>
      <c r="D120" s="1121">
        <v>0.253</v>
      </c>
      <c r="E120" s="1110"/>
      <c r="F120" s="1121">
        <v>0.253</v>
      </c>
      <c r="G120" s="1110"/>
      <c r="H120" s="1121">
        <v>0.253</v>
      </c>
      <c r="I120" s="1110"/>
      <c r="J120" s="1061"/>
      <c r="K120" s="1061"/>
      <c r="L120" s="1061"/>
    </row>
    <row r="121" spans="1:12" ht="18.75">
      <c r="A121" s="1055" t="s">
        <v>555</v>
      </c>
      <c r="B121" s="1122">
        <v>42959551</v>
      </c>
      <c r="C121" s="1106"/>
      <c r="D121" s="1122">
        <v>34908121.494559705</v>
      </c>
      <c r="E121" s="1107"/>
      <c r="F121" s="1122">
        <v>35100091.961970016</v>
      </c>
      <c r="G121" s="1107"/>
      <c r="H121" s="1122">
        <v>38530764.276278064</v>
      </c>
      <c r="I121" s="1167"/>
      <c r="J121" s="1057">
        <v>0.81258115324714886</v>
      </c>
      <c r="K121" s="1057">
        <v>0.81704978625055968</v>
      </c>
      <c r="L121" s="1057">
        <v>0.89690798389112736</v>
      </c>
    </row>
    <row r="122" spans="1:12" ht="15.75">
      <c r="A122" s="1059" t="s">
        <v>538</v>
      </c>
      <c r="B122" s="1105"/>
      <c r="C122" s="1109"/>
      <c r="D122" s="1105"/>
      <c r="E122" s="1110"/>
      <c r="F122" s="1105"/>
      <c r="G122" s="1110"/>
      <c r="H122" s="1105"/>
      <c r="I122" s="1110"/>
      <c r="J122" s="1057"/>
      <c r="K122" s="1057"/>
      <c r="L122" s="1057"/>
    </row>
    <row r="123" spans="1:12">
      <c r="A123" s="1060" t="s">
        <v>556</v>
      </c>
      <c r="B123" s="1108">
        <v>1545637</v>
      </c>
      <c r="C123" s="1109"/>
      <c r="D123" s="1108">
        <v>277421.60732000001</v>
      </c>
      <c r="E123" s="1111"/>
      <c r="F123" s="1108">
        <v>341374.05828</v>
      </c>
      <c r="G123" s="1111"/>
      <c r="H123" s="1108">
        <v>468817.01653000002</v>
      </c>
      <c r="I123" s="1111"/>
      <c r="J123" s="1061">
        <v>0.17948690884082097</v>
      </c>
      <c r="K123" s="1061">
        <v>0.22086302170561392</v>
      </c>
      <c r="L123" s="1061">
        <v>0.30331637799172767</v>
      </c>
    </row>
    <row r="124" spans="1:12">
      <c r="A124" s="1062" t="s">
        <v>557</v>
      </c>
      <c r="B124" s="1108"/>
      <c r="C124" s="1109"/>
      <c r="D124" s="1108"/>
      <c r="E124" s="1110"/>
      <c r="F124" s="1108"/>
      <c r="G124" s="1110"/>
      <c r="H124" s="1108"/>
      <c r="I124" s="1110"/>
      <c r="J124" s="1061"/>
      <c r="K124" s="1061"/>
      <c r="L124" s="1061"/>
    </row>
    <row r="125" spans="1:12">
      <c r="A125" s="1064" t="s">
        <v>558</v>
      </c>
      <c r="B125" s="1121">
        <v>1495637</v>
      </c>
      <c r="C125" s="1109"/>
      <c r="D125" s="1121">
        <v>133573.01923999999</v>
      </c>
      <c r="E125" s="1110"/>
      <c r="F125" s="1121">
        <v>407785.60028000001</v>
      </c>
      <c r="G125" s="1110"/>
      <c r="H125" s="1121">
        <v>535227.12953000003</v>
      </c>
      <c r="I125" s="1110"/>
      <c r="J125" s="1061">
        <v>8.9308447999079985E-2</v>
      </c>
      <c r="K125" s="1061">
        <v>0.27265011515494736</v>
      </c>
      <c r="L125" s="1061">
        <v>0.3578589788364423</v>
      </c>
    </row>
    <row r="126" spans="1:12">
      <c r="A126" s="1064" t="s">
        <v>740</v>
      </c>
      <c r="B126" s="1121">
        <v>50000</v>
      </c>
      <c r="C126" s="1109"/>
      <c r="D126" s="1121">
        <v>143848.58808000002</v>
      </c>
      <c r="E126" s="1110"/>
      <c r="F126" s="1121">
        <v>-66411.542000000001</v>
      </c>
      <c r="G126" s="1110"/>
      <c r="H126" s="1121">
        <v>-66410.112999999998</v>
      </c>
      <c r="I126" s="1110"/>
      <c r="J126" s="1061">
        <v>2.8769717616000001</v>
      </c>
      <c r="K126" s="1061"/>
      <c r="L126" s="1061"/>
    </row>
    <row r="127" spans="1:12">
      <c r="A127" s="1060" t="s">
        <v>736</v>
      </c>
      <c r="B127" s="1121">
        <v>7162810</v>
      </c>
      <c r="C127" s="1109"/>
      <c r="D127" s="1121">
        <v>7437077.4013100006</v>
      </c>
      <c r="E127" s="1110"/>
      <c r="F127" s="1121">
        <v>7437077.4013100006</v>
      </c>
      <c r="G127" s="1110"/>
      <c r="H127" s="1121">
        <v>7437077.4013100006</v>
      </c>
      <c r="I127" s="1110"/>
      <c r="J127" s="1061">
        <v>1.0382904755689457</v>
      </c>
      <c r="K127" s="1061">
        <v>1.0382904755689457</v>
      </c>
      <c r="L127" s="1061">
        <v>1.0382904755689457</v>
      </c>
    </row>
    <row r="128" spans="1:12">
      <c r="A128" s="1060" t="s">
        <v>737</v>
      </c>
      <c r="B128" s="1121">
        <v>4680000</v>
      </c>
      <c r="C128" s="1109"/>
      <c r="D128" s="1121">
        <v>2493493.52086</v>
      </c>
      <c r="E128" s="1110"/>
      <c r="F128" s="1121">
        <v>2872100.49162</v>
      </c>
      <c r="G128" s="1110"/>
      <c r="H128" s="1121">
        <v>3289260.4384699999</v>
      </c>
      <c r="I128" s="1110"/>
      <c r="J128" s="1061">
        <v>0.5327977608675214</v>
      </c>
      <c r="K128" s="1061">
        <v>0.61369668624358975</v>
      </c>
      <c r="L128" s="1061">
        <v>0.70283342702350426</v>
      </c>
    </row>
    <row r="129" spans="1:16">
      <c r="A129" s="1060" t="s">
        <v>738</v>
      </c>
      <c r="B129" s="1121">
        <v>26632692</v>
      </c>
      <c r="C129" s="1109"/>
      <c r="D129" s="1121">
        <v>23109107.380699702</v>
      </c>
      <c r="E129" s="1110"/>
      <c r="F129" s="1121">
        <v>22590403.200830016</v>
      </c>
      <c r="G129" s="1110"/>
      <c r="H129" s="1121">
        <v>25206965.670488063</v>
      </c>
      <c r="I129" s="1110"/>
      <c r="J129" s="1061">
        <v>0.86769701615967709</v>
      </c>
      <c r="K129" s="1061">
        <v>0.84822079573593301</v>
      </c>
      <c r="L129" s="1061">
        <v>0.94646705899982109</v>
      </c>
    </row>
    <row r="130" spans="1:16">
      <c r="A130" s="1060" t="s">
        <v>739</v>
      </c>
      <c r="B130" s="1121">
        <v>2938412</v>
      </c>
      <c r="C130" s="1109"/>
      <c r="D130" s="1121">
        <v>1591021.5843699998</v>
      </c>
      <c r="E130" s="1110"/>
      <c r="F130" s="1121">
        <v>1859136.80993</v>
      </c>
      <c r="G130" s="1110"/>
      <c r="H130" s="1121">
        <v>2128643.7494800002</v>
      </c>
      <c r="I130" s="1110"/>
      <c r="J130" s="1061">
        <v>0.54145626425770099</v>
      </c>
      <c r="K130" s="1061">
        <v>0.63270120389176199</v>
      </c>
      <c r="L130" s="1061">
        <v>0.72441977145478587</v>
      </c>
    </row>
    <row r="131" spans="1:16" ht="15.75">
      <c r="A131" s="1065" t="s">
        <v>559</v>
      </c>
      <c r="B131" s="1123">
        <v>2341716</v>
      </c>
      <c r="C131" s="1112"/>
      <c r="D131" s="1123">
        <v>592662.91731000005</v>
      </c>
      <c r="E131" s="1113"/>
      <c r="F131" s="1123">
        <v>599644.55515999999</v>
      </c>
      <c r="G131" s="1113"/>
      <c r="H131" s="1123">
        <v>1133635.04886</v>
      </c>
      <c r="I131" s="1112"/>
      <c r="J131" s="1066">
        <v>0.25308915227551082</v>
      </c>
      <c r="K131" s="1066">
        <v>0.25607057181998161</v>
      </c>
      <c r="L131" s="1066">
        <v>0.48410441268710636</v>
      </c>
    </row>
    <row r="134" spans="1:16" ht="15.75">
      <c r="A134" s="1026"/>
      <c r="B134" s="1029" t="s">
        <v>4</v>
      </c>
      <c r="C134" s="1030"/>
      <c r="D134" s="1092"/>
      <c r="E134" s="1026"/>
      <c r="F134" s="1026"/>
      <c r="G134" s="1026"/>
      <c r="H134" s="1026"/>
      <c r="I134" s="1026"/>
      <c r="J134" s="1026"/>
      <c r="K134" s="1031"/>
      <c r="L134" s="1031" t="s">
        <v>2</v>
      </c>
    </row>
    <row r="135" spans="1:16" ht="15.75">
      <c r="A135" s="1032"/>
      <c r="B135" s="1033" t="s">
        <v>227</v>
      </c>
      <c r="C135" s="1034"/>
      <c r="D135" s="1631" t="s">
        <v>229</v>
      </c>
      <c r="E135" s="1632"/>
      <c r="F135" s="1632"/>
      <c r="G135" s="1632"/>
      <c r="H135" s="1632"/>
      <c r="I135" s="1633"/>
      <c r="J135" s="1634" t="s">
        <v>433</v>
      </c>
      <c r="K135" s="1635"/>
      <c r="L135" s="1636"/>
    </row>
    <row r="136" spans="1:16" ht="15.75">
      <c r="A136" s="1035" t="s">
        <v>3</v>
      </c>
      <c r="B136" s="1036" t="s">
        <v>228</v>
      </c>
      <c r="C136" s="1034"/>
      <c r="D136" s="1037"/>
      <c r="E136" s="1038"/>
      <c r="F136" s="1037"/>
      <c r="G136" s="1038"/>
      <c r="H136" s="1037"/>
      <c r="I136" s="1038"/>
      <c r="J136" s="1039"/>
      <c r="K136" s="1040"/>
      <c r="L136" s="1040"/>
    </row>
    <row r="137" spans="1:16" ht="18.75">
      <c r="A137" s="1041"/>
      <c r="B137" s="1042" t="s">
        <v>743</v>
      </c>
      <c r="C137" s="1043" t="s">
        <v>4</v>
      </c>
      <c r="D137" s="1044" t="s">
        <v>780</v>
      </c>
      <c r="E137" s="1045"/>
      <c r="F137" s="1042" t="s">
        <v>781</v>
      </c>
      <c r="G137" s="1046"/>
      <c r="H137" s="1042" t="s">
        <v>782</v>
      </c>
      <c r="I137" s="1046"/>
      <c r="J137" s="1047" t="s">
        <v>232</v>
      </c>
      <c r="K137" s="1048" t="s">
        <v>437</v>
      </c>
      <c r="L137" s="1048" t="s">
        <v>438</v>
      </c>
    </row>
    <row r="138" spans="1:16">
      <c r="A138" s="1049">
        <v>1</v>
      </c>
      <c r="B138" s="1050">
        <v>2</v>
      </c>
      <c r="C138" s="1051"/>
      <c r="D138" s="1050">
        <v>3</v>
      </c>
      <c r="E138" s="1051"/>
      <c r="F138" s="1052">
        <v>4</v>
      </c>
      <c r="G138" s="1051"/>
      <c r="H138" s="1050">
        <v>5</v>
      </c>
      <c r="I138" s="1051"/>
      <c r="J138" s="1051">
        <v>6</v>
      </c>
      <c r="K138" s="1051">
        <v>7</v>
      </c>
      <c r="L138" s="1049">
        <v>8</v>
      </c>
    </row>
    <row r="139" spans="1:16" ht="15.75">
      <c r="A139" s="1055" t="s">
        <v>535</v>
      </c>
      <c r="B139" s="1120">
        <v>435340000</v>
      </c>
      <c r="C139" s="1104"/>
      <c r="D139" s="1120">
        <v>343972696.22876781</v>
      </c>
      <c r="E139" s="1056"/>
      <c r="F139" s="1120"/>
      <c r="G139" s="1104"/>
      <c r="H139" s="1120"/>
      <c r="I139" s="1056"/>
      <c r="J139" s="1057">
        <v>0.79012426202225339</v>
      </c>
      <c r="K139" s="1057"/>
      <c r="L139" s="1057"/>
      <c r="P139" s="899"/>
    </row>
    <row r="140" spans="1:16" ht="15.75">
      <c r="A140" s="1059" t="s">
        <v>536</v>
      </c>
      <c r="B140" s="1121"/>
      <c r="C140" s="1106"/>
      <c r="D140" s="1121"/>
      <c r="E140" s="1107"/>
      <c r="F140" s="1121"/>
      <c r="G140" s="1107"/>
      <c r="H140" s="1121"/>
      <c r="I140" s="1107"/>
      <c r="J140" s="1057"/>
      <c r="K140" s="1057"/>
      <c r="L140" s="1057"/>
      <c r="P140" s="899"/>
    </row>
    <row r="141" spans="1:16" ht="15.75">
      <c r="A141" s="1055" t="s">
        <v>537</v>
      </c>
      <c r="B141" s="1122">
        <v>390038733</v>
      </c>
      <c r="C141" s="1106"/>
      <c r="D141" s="1122">
        <v>300989685.99480999</v>
      </c>
      <c r="E141" s="1107"/>
      <c r="F141" s="1122"/>
      <c r="G141" s="1107"/>
      <c r="H141" s="1122"/>
      <c r="I141" s="1107"/>
      <c r="J141" s="1057">
        <v>0.77169178476130984</v>
      </c>
      <c r="K141" s="1057"/>
      <c r="L141" s="1057"/>
      <c r="P141" s="899"/>
    </row>
    <row r="142" spans="1:16" ht="15.75">
      <c r="A142" s="1059" t="s">
        <v>538</v>
      </c>
      <c r="B142" s="1121"/>
      <c r="C142" s="1109"/>
      <c r="D142" s="1121"/>
      <c r="E142" s="1107"/>
      <c r="F142" s="1121"/>
      <c r="G142" s="1107"/>
      <c r="H142" s="1121"/>
      <c r="I142" s="1107"/>
      <c r="J142" s="1057"/>
      <c r="K142" s="1057"/>
      <c r="L142" s="1057"/>
      <c r="P142" s="899"/>
    </row>
    <row r="143" spans="1:16">
      <c r="A143" s="1060" t="s">
        <v>539</v>
      </c>
      <c r="B143" s="1121">
        <v>196500000</v>
      </c>
      <c r="C143" s="1109"/>
      <c r="D143" s="1121">
        <v>150018506.52943</v>
      </c>
      <c r="E143" s="1110"/>
      <c r="F143" s="1121"/>
      <c r="G143" s="1110"/>
      <c r="H143" s="1121"/>
      <c r="I143" s="1110"/>
      <c r="J143" s="1061">
        <v>0.76345295943730285</v>
      </c>
      <c r="K143" s="1061"/>
      <c r="L143" s="1061"/>
      <c r="P143" s="899"/>
    </row>
    <row r="144" spans="1:16">
      <c r="A144" s="1060" t="s">
        <v>540</v>
      </c>
      <c r="B144" s="1121">
        <v>75083000</v>
      </c>
      <c r="C144" s="1109"/>
      <c r="D144" s="1121">
        <v>58388946.516539998</v>
      </c>
      <c r="E144" s="1110"/>
      <c r="F144" s="1121"/>
      <c r="G144" s="1110"/>
      <c r="H144" s="1121"/>
      <c r="I144" s="1110"/>
      <c r="J144" s="1061">
        <v>0.77765867795026833</v>
      </c>
      <c r="K144" s="1061"/>
      <c r="L144" s="1061"/>
      <c r="P144" s="899"/>
    </row>
    <row r="145" spans="1:16">
      <c r="A145" s="1062" t="s">
        <v>541</v>
      </c>
      <c r="B145" s="1121"/>
      <c r="C145" s="1109"/>
      <c r="D145" s="1121"/>
      <c r="E145" s="1110"/>
      <c r="F145" s="1121"/>
      <c r="G145" s="1110"/>
      <c r="H145" s="1121"/>
      <c r="I145" s="1110"/>
      <c r="J145" s="1061"/>
      <c r="K145" s="1061"/>
      <c r="L145" s="1061"/>
      <c r="P145" s="899"/>
    </row>
    <row r="146" spans="1:16">
      <c r="A146" s="1060" t="s">
        <v>542</v>
      </c>
      <c r="B146" s="1121">
        <v>4327900</v>
      </c>
      <c r="C146" s="1109"/>
      <c r="D146" s="1121">
        <v>2988739.5046400004</v>
      </c>
      <c r="E146" s="1110"/>
      <c r="F146" s="1121"/>
      <c r="G146" s="1110"/>
      <c r="H146" s="1121"/>
      <c r="I146" s="1110"/>
      <c r="J146" s="1061">
        <v>0.69057499125210853</v>
      </c>
      <c r="K146" s="1061"/>
      <c r="L146" s="1061"/>
      <c r="P146" s="899"/>
    </row>
    <row r="147" spans="1:16">
      <c r="A147" s="1060" t="s">
        <v>543</v>
      </c>
      <c r="B147" s="1121">
        <v>70402365</v>
      </c>
      <c r="C147" s="1109"/>
      <c r="D147" s="1121">
        <v>55223570.610840008</v>
      </c>
      <c r="E147" s="1110"/>
      <c r="F147" s="1121"/>
      <c r="G147" s="1110"/>
      <c r="H147" s="1121"/>
      <c r="I147" s="1110"/>
      <c r="J147" s="1061">
        <v>0.78439936798770904</v>
      </c>
      <c r="K147" s="1061"/>
      <c r="L147" s="1061"/>
      <c r="P147" s="899"/>
    </row>
    <row r="148" spans="1:16">
      <c r="A148" s="1060" t="s">
        <v>544</v>
      </c>
      <c r="B148" s="1121">
        <v>352735</v>
      </c>
      <c r="C148" s="1109"/>
      <c r="D148" s="1121">
        <v>176636.40105999997</v>
      </c>
      <c r="E148" s="1110"/>
      <c r="F148" s="1121"/>
      <c r="G148" s="1110"/>
      <c r="H148" s="1121"/>
      <c r="I148" s="1110"/>
      <c r="J148" s="1061">
        <v>0.50076233166541451</v>
      </c>
      <c r="K148" s="1061"/>
      <c r="L148" s="1061"/>
      <c r="P148" s="899"/>
    </row>
    <row r="149" spans="1:16">
      <c r="A149" s="1060" t="s">
        <v>545</v>
      </c>
      <c r="B149" s="1121">
        <v>2660000</v>
      </c>
      <c r="C149" s="1109"/>
      <c r="D149" s="1121">
        <v>1874579.3260299999</v>
      </c>
      <c r="E149" s="1110"/>
      <c r="F149" s="1121"/>
      <c r="G149" s="1110"/>
      <c r="H149" s="1121"/>
      <c r="I149" s="1110"/>
      <c r="J149" s="1061">
        <v>0.70472906993609019</v>
      </c>
      <c r="K149" s="1061"/>
      <c r="L149" s="1061"/>
      <c r="P149" s="899"/>
    </row>
    <row r="150" spans="1:16">
      <c r="A150" s="1060" t="s">
        <v>546</v>
      </c>
      <c r="B150" s="1121">
        <v>42000000</v>
      </c>
      <c r="C150" s="1109"/>
      <c r="D150" s="1121">
        <v>34069744.692740001</v>
      </c>
      <c r="E150" s="1110"/>
      <c r="F150" s="1121"/>
      <c r="G150" s="1110"/>
      <c r="H150" s="1121"/>
      <c r="I150" s="1110"/>
      <c r="J150" s="1061">
        <v>0.81118439744619053</v>
      </c>
      <c r="K150" s="1061"/>
      <c r="L150" s="1061"/>
      <c r="P150" s="899"/>
    </row>
    <row r="151" spans="1:16">
      <c r="A151" s="1062" t="s">
        <v>547</v>
      </c>
      <c r="B151" s="1121"/>
      <c r="C151" s="1109"/>
      <c r="D151" s="1121"/>
      <c r="E151" s="1110"/>
      <c r="F151" s="1121"/>
      <c r="G151" s="1110"/>
      <c r="H151" s="1121"/>
      <c r="I151" s="1110"/>
      <c r="J151" s="1061"/>
      <c r="K151" s="1061"/>
      <c r="L151" s="1061"/>
      <c r="P151" s="899"/>
    </row>
    <row r="152" spans="1:16">
      <c r="A152" s="1060" t="s">
        <v>548</v>
      </c>
      <c r="B152" s="1121">
        <v>21800</v>
      </c>
      <c r="C152" s="1109"/>
      <c r="D152" s="1121">
        <v>60447.957920000001</v>
      </c>
      <c r="E152" s="1110"/>
      <c r="F152" s="1121"/>
      <c r="G152" s="1110"/>
      <c r="H152" s="1121"/>
      <c r="I152" s="1110"/>
      <c r="J152" s="1061">
        <v>2.7728421064220186</v>
      </c>
      <c r="K152" s="1061"/>
      <c r="L152" s="1061"/>
      <c r="P152" s="899"/>
    </row>
    <row r="153" spans="1:16">
      <c r="A153" s="1060" t="s">
        <v>549</v>
      </c>
      <c r="B153" s="1121">
        <v>66555000</v>
      </c>
      <c r="C153" s="1109"/>
      <c r="D153" s="1121">
        <v>51326405.43878001</v>
      </c>
      <c r="E153" s="1110"/>
      <c r="F153" s="1121"/>
      <c r="G153" s="1110"/>
      <c r="H153" s="1121"/>
      <c r="I153" s="1110"/>
      <c r="J153" s="1061">
        <v>0.77118782118218032</v>
      </c>
      <c r="K153" s="1061"/>
      <c r="L153" s="1061"/>
      <c r="P153" s="899"/>
    </row>
    <row r="154" spans="1:16">
      <c r="A154" s="1062" t="s">
        <v>541</v>
      </c>
      <c r="B154" s="1121"/>
      <c r="C154" s="1109"/>
      <c r="D154" s="1121"/>
      <c r="E154" s="1110"/>
      <c r="F154" s="1121"/>
      <c r="G154" s="1110"/>
      <c r="H154" s="1121"/>
      <c r="I154" s="1110"/>
      <c r="J154" s="1061"/>
      <c r="K154" s="1061"/>
      <c r="L154" s="1061"/>
      <c r="P154" s="899"/>
    </row>
    <row r="155" spans="1:16">
      <c r="A155" s="1060" t="s">
        <v>550</v>
      </c>
      <c r="B155" s="1121">
        <v>54995000</v>
      </c>
      <c r="C155" s="1109"/>
      <c r="D155" s="1121">
        <v>42390080.09984</v>
      </c>
      <c r="E155" s="1110"/>
      <c r="F155" s="1121"/>
      <c r="G155" s="1110"/>
      <c r="H155" s="1121"/>
      <c r="I155" s="1110"/>
      <c r="J155" s="1061">
        <v>0.77079880170633697</v>
      </c>
      <c r="K155" s="1061"/>
      <c r="L155" s="1061"/>
      <c r="P155" s="899"/>
    </row>
    <row r="156" spans="1:16">
      <c r="A156" s="1060" t="s">
        <v>551</v>
      </c>
      <c r="B156" s="1121">
        <v>11555500</v>
      </c>
      <c r="C156" s="1109"/>
      <c r="D156" s="1121">
        <v>8930667.3807799984</v>
      </c>
      <c r="E156" s="1110"/>
      <c r="F156" s="1121"/>
      <c r="G156" s="1110"/>
      <c r="H156" s="1121"/>
      <c r="I156" s="1110"/>
      <c r="J156" s="1061">
        <v>0.77284993126909252</v>
      </c>
      <c r="K156" s="1061"/>
      <c r="L156" s="1061"/>
      <c r="P156" s="899"/>
    </row>
    <row r="157" spans="1:16">
      <c r="A157" s="1060" t="s">
        <v>552</v>
      </c>
      <c r="B157" s="1121">
        <v>4500</v>
      </c>
      <c r="C157" s="1109"/>
      <c r="D157" s="1121">
        <v>5657.9581600000001</v>
      </c>
      <c r="E157" s="1110"/>
      <c r="F157" s="1121"/>
      <c r="G157" s="1110"/>
      <c r="H157" s="1121"/>
      <c r="I157" s="1110"/>
      <c r="J157" s="1061">
        <v>1.2573240355555555</v>
      </c>
      <c r="K157" s="1061"/>
      <c r="L157" s="1061"/>
      <c r="P157" s="899"/>
    </row>
    <row r="158" spans="1:16">
      <c r="A158" s="1060" t="s">
        <v>553</v>
      </c>
      <c r="B158" s="1121">
        <v>1700000</v>
      </c>
      <c r="C158" s="1109"/>
      <c r="D158" s="1121">
        <v>1312996.7009999999</v>
      </c>
      <c r="E158" s="1110"/>
      <c r="F158" s="1121"/>
      <c r="G158" s="1110"/>
      <c r="H158" s="1121"/>
      <c r="I158" s="1110"/>
      <c r="J158" s="1061">
        <v>0.77235100058823525</v>
      </c>
      <c r="K158" s="1061"/>
      <c r="L158" s="1061"/>
      <c r="P158" s="899"/>
    </row>
    <row r="159" spans="1:16">
      <c r="A159" s="1060" t="s">
        <v>554</v>
      </c>
      <c r="B159" s="1121">
        <v>4878000</v>
      </c>
      <c r="C159" s="1109"/>
      <c r="D159" s="1121">
        <v>3998529.8121500001</v>
      </c>
      <c r="E159" s="1110"/>
      <c r="F159" s="1121"/>
      <c r="G159" s="1110"/>
      <c r="H159" s="1121"/>
      <c r="I159" s="1110"/>
      <c r="J159" s="1061">
        <v>0.8197068085588356</v>
      </c>
      <c r="K159" s="1061"/>
      <c r="L159" s="1061"/>
      <c r="P159" s="899"/>
    </row>
    <row r="160" spans="1:16">
      <c r="A160" s="1060" t="s">
        <v>735</v>
      </c>
      <c r="B160" s="1121">
        <v>662733</v>
      </c>
      <c r="C160" s="1109"/>
      <c r="D160" s="1121"/>
      <c r="E160" s="1110"/>
      <c r="F160" s="1121"/>
      <c r="G160" s="1110"/>
      <c r="H160" s="1121"/>
      <c r="I160" s="1110"/>
      <c r="J160" s="1061"/>
      <c r="K160" s="1061"/>
      <c r="L160" s="1061"/>
      <c r="P160" s="899"/>
    </row>
    <row r="161" spans="1:16">
      <c r="A161" s="1060" t="s">
        <v>734</v>
      </c>
      <c r="B161" s="1121">
        <v>0</v>
      </c>
      <c r="C161" s="1109"/>
      <c r="D161" s="1121">
        <v>-23.327999999999999</v>
      </c>
      <c r="E161" s="1110"/>
      <c r="F161" s="1121"/>
      <c r="G161" s="1110"/>
      <c r="H161" s="1121"/>
      <c r="I161" s="1110"/>
      <c r="J161" s="1061"/>
      <c r="K161" s="1061"/>
      <c r="L161" s="1061"/>
      <c r="P161" s="899"/>
    </row>
    <row r="162" spans="1:16">
      <c r="A162" s="1060" t="s">
        <v>733</v>
      </c>
      <c r="B162" s="1121">
        <v>0</v>
      </c>
      <c r="C162" s="1109"/>
      <c r="D162" s="1121">
        <v>5.314E-2</v>
      </c>
      <c r="E162" s="1110"/>
      <c r="F162" s="1121"/>
      <c r="G162" s="1110"/>
      <c r="H162" s="1121"/>
      <c r="I162" s="1110"/>
      <c r="J162" s="1061"/>
      <c r="K162" s="1061"/>
      <c r="L162" s="1061"/>
      <c r="P162" s="899"/>
    </row>
    <row r="163" spans="1:16">
      <c r="A163" s="1063" t="s">
        <v>732</v>
      </c>
      <c r="B163" s="1121">
        <v>0</v>
      </c>
      <c r="C163" s="1109"/>
      <c r="D163" s="1121">
        <v>0.253</v>
      </c>
      <c r="E163" s="1110"/>
      <c r="F163" s="1121"/>
      <c r="G163" s="1110"/>
      <c r="H163" s="1121"/>
      <c r="I163" s="1110"/>
      <c r="J163" s="1061"/>
      <c r="K163" s="1061"/>
      <c r="L163" s="1061"/>
      <c r="P163" s="899"/>
    </row>
    <row r="164" spans="1:16" ht="18.75">
      <c r="A164" s="1055" t="s">
        <v>555</v>
      </c>
      <c r="B164" s="1122">
        <v>42959551</v>
      </c>
      <c r="C164" s="1106"/>
      <c r="D164" s="1122">
        <v>41729673.015277818</v>
      </c>
      <c r="E164" s="1107"/>
      <c r="F164" s="1122"/>
      <c r="G164" s="1107"/>
      <c r="H164" s="1122"/>
      <c r="I164" s="1167"/>
      <c r="J164" s="1057">
        <v>0.97137125607476249</v>
      </c>
      <c r="K164" s="1057"/>
      <c r="L164" s="1057"/>
      <c r="P164" s="899"/>
    </row>
    <row r="165" spans="1:16" ht="15.75">
      <c r="A165" s="1059" t="s">
        <v>538</v>
      </c>
      <c r="B165" s="1105"/>
      <c r="C165" s="1109"/>
      <c r="D165" s="1105"/>
      <c r="E165" s="1110"/>
      <c r="F165" s="1105"/>
      <c r="G165" s="1110"/>
      <c r="H165" s="1105"/>
      <c r="I165" s="1110"/>
      <c r="J165" s="1057"/>
      <c r="K165" s="1057"/>
      <c r="L165" s="1057"/>
      <c r="P165" s="899"/>
    </row>
    <row r="166" spans="1:16">
      <c r="A166" s="1060" t="s">
        <v>556</v>
      </c>
      <c r="B166" s="1108">
        <v>1545637</v>
      </c>
      <c r="C166" s="1109"/>
      <c r="D166" s="1108">
        <v>439136.98796000006</v>
      </c>
      <c r="E166" s="1111"/>
      <c r="F166" s="1108"/>
      <c r="G166" s="1111"/>
      <c r="H166" s="1108"/>
      <c r="I166" s="1111"/>
      <c r="J166" s="1061">
        <v>0.28411392064242774</v>
      </c>
      <c r="K166" s="1061"/>
      <c r="L166" s="1061"/>
      <c r="P166" s="899"/>
    </row>
    <row r="167" spans="1:16">
      <c r="A167" s="1062" t="s">
        <v>557</v>
      </c>
      <c r="B167" s="1108"/>
      <c r="C167" s="1109"/>
      <c r="D167" s="1108"/>
      <c r="E167" s="1110"/>
      <c r="F167" s="1108"/>
      <c r="G167" s="1110"/>
      <c r="H167" s="1108"/>
      <c r="I167" s="1110"/>
      <c r="J167" s="1061"/>
      <c r="K167" s="1061"/>
      <c r="L167" s="1061"/>
      <c r="P167" s="899"/>
    </row>
    <row r="168" spans="1:16">
      <c r="A168" s="1064" t="s">
        <v>558</v>
      </c>
      <c r="B168" s="1121">
        <v>1495637</v>
      </c>
      <c r="C168" s="1109"/>
      <c r="D168" s="1121">
        <v>506003.61496000004</v>
      </c>
      <c r="E168" s="1110"/>
      <c r="F168" s="1121"/>
      <c r="G168" s="1110"/>
      <c r="H168" s="1121"/>
      <c r="I168" s="1110"/>
      <c r="J168" s="1061">
        <v>0.33831980283986024</v>
      </c>
      <c r="K168" s="1061"/>
      <c r="L168" s="1061"/>
      <c r="P168" s="899"/>
    </row>
    <row r="169" spans="1:16">
      <c r="A169" s="1064" t="s">
        <v>740</v>
      </c>
      <c r="B169" s="1121">
        <v>50000</v>
      </c>
      <c r="C169" s="1109"/>
      <c r="D169" s="1121">
        <v>-66866.626999999993</v>
      </c>
      <c r="E169" s="1110"/>
      <c r="F169" s="1121"/>
      <c r="G169" s="1110"/>
      <c r="H169" s="1121"/>
      <c r="I169" s="1110"/>
      <c r="J169" s="1061"/>
      <c r="K169" s="1061"/>
      <c r="L169" s="1061"/>
      <c r="P169" s="899"/>
    </row>
    <row r="170" spans="1:16">
      <c r="A170" s="1060" t="s">
        <v>736</v>
      </c>
      <c r="B170" s="1121">
        <v>7162810</v>
      </c>
      <c r="C170" s="1109"/>
      <c r="D170" s="1121">
        <v>7437077.4013100006</v>
      </c>
      <c r="E170" s="1110"/>
      <c r="F170" s="1121"/>
      <c r="G170" s="1110"/>
      <c r="H170" s="1121"/>
      <c r="I170" s="1110"/>
      <c r="J170" s="1061">
        <v>1.0382904755689457</v>
      </c>
      <c r="K170" s="1061"/>
      <c r="L170" s="1061"/>
      <c r="P170" s="899"/>
    </row>
    <row r="171" spans="1:16">
      <c r="A171" s="1060" t="s">
        <v>737</v>
      </c>
      <c r="B171" s="1121">
        <v>4680000</v>
      </c>
      <c r="C171" s="1109"/>
      <c r="D171" s="1121">
        <v>3727230.0094299996</v>
      </c>
      <c r="E171" s="1110"/>
      <c r="F171" s="1121"/>
      <c r="G171" s="1110"/>
      <c r="H171" s="1121"/>
      <c r="I171" s="1110"/>
      <c r="J171" s="1061">
        <v>0.79641666868162386</v>
      </c>
      <c r="K171" s="1061"/>
      <c r="L171" s="1061"/>
      <c r="P171" s="899"/>
    </row>
    <row r="172" spans="1:16">
      <c r="A172" s="1060" t="s">
        <v>738</v>
      </c>
      <c r="B172" s="1121">
        <v>26632692</v>
      </c>
      <c r="C172" s="1109"/>
      <c r="D172" s="1121">
        <v>27728059.33655782</v>
      </c>
      <c r="E172" s="1110"/>
      <c r="F172" s="1121"/>
      <c r="G172" s="1110"/>
      <c r="H172" s="1121"/>
      <c r="I172" s="1110"/>
      <c r="J172" s="1061">
        <v>1.0411286751094415</v>
      </c>
      <c r="K172" s="1061"/>
      <c r="L172" s="1061"/>
      <c r="P172" s="899"/>
    </row>
    <row r="173" spans="1:16">
      <c r="A173" s="1060" t="s">
        <v>739</v>
      </c>
      <c r="B173" s="1121">
        <v>2938412</v>
      </c>
      <c r="C173" s="1109"/>
      <c r="D173" s="1121">
        <v>2398169.2800199999</v>
      </c>
      <c r="E173" s="1110"/>
      <c r="F173" s="1121"/>
      <c r="G173" s="1110"/>
      <c r="H173" s="1121"/>
      <c r="I173" s="1110"/>
      <c r="J173" s="1061">
        <v>0.81614466590117385</v>
      </c>
      <c r="K173" s="1061"/>
      <c r="L173" s="1061"/>
      <c r="P173" s="899"/>
    </row>
    <row r="174" spans="1:16" ht="15.75">
      <c r="A174" s="1065" t="s">
        <v>559</v>
      </c>
      <c r="B174" s="1123">
        <v>2341716</v>
      </c>
      <c r="C174" s="1112"/>
      <c r="D174" s="1123">
        <v>1253337.2186799999</v>
      </c>
      <c r="E174" s="1113"/>
      <c r="F174" s="1123"/>
      <c r="G174" s="1113"/>
      <c r="H174" s="1123"/>
      <c r="I174" s="1112"/>
      <c r="J174" s="1066">
        <v>0.53522170010368464</v>
      </c>
      <c r="K174" s="1066"/>
      <c r="L174" s="1066"/>
      <c r="P174" s="899"/>
    </row>
  </sheetData>
  <mergeCells count="9">
    <mergeCell ref="A2:L2"/>
    <mergeCell ref="D5:I5"/>
    <mergeCell ref="J5:L5"/>
    <mergeCell ref="D135:I135"/>
    <mergeCell ref="J135:L135"/>
    <mergeCell ref="D92:I92"/>
    <mergeCell ref="J92:L92"/>
    <mergeCell ref="D49:I49"/>
    <mergeCell ref="J49:L49"/>
  </mergeCells>
  <conditionalFormatting sqref="K9:K44">
    <cfRule type="containsErrors" dxfId="26" priority="4">
      <formula>ISERROR(K9)</formula>
    </cfRule>
  </conditionalFormatting>
  <conditionalFormatting sqref="K53:K88">
    <cfRule type="containsErrors" dxfId="25" priority="2">
      <formula>ISERROR(K53)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6" max="11" man="1"/>
    <brk id="89" max="11" man="1"/>
    <brk id="13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F93" sqref="F93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37" t="s">
        <v>226</v>
      </c>
      <c r="B2" s="1637"/>
      <c r="C2" s="1637"/>
      <c r="D2" s="1637"/>
      <c r="E2" s="1637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38" t="s">
        <v>229</v>
      </c>
      <c r="D5" s="1639"/>
      <c r="E5" s="284"/>
    </row>
    <row r="6" spans="1:5" ht="15.95" customHeight="1">
      <c r="A6" s="83" t="s">
        <v>3</v>
      </c>
      <c r="B6" s="84" t="s">
        <v>228</v>
      </c>
      <c r="C6" s="1640"/>
      <c r="D6" s="1641"/>
      <c r="E6" s="285" t="s">
        <v>230</v>
      </c>
    </row>
    <row r="7" spans="1:5" ht="15.95" customHeight="1">
      <c r="A7" s="85"/>
      <c r="B7" s="86" t="s">
        <v>760</v>
      </c>
      <c r="C7" s="1640"/>
      <c r="D7" s="1641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642">
        <v>3</v>
      </c>
      <c r="D8" s="1643"/>
      <c r="E8" s="314">
        <v>4</v>
      </c>
    </row>
    <row r="9" spans="1:5" ht="31.5" customHeight="1">
      <c r="A9" s="725" t="s">
        <v>233</v>
      </c>
      <c r="B9" s="787">
        <v>435340000000</v>
      </c>
      <c r="C9" s="904">
        <v>343972696228.7702</v>
      </c>
      <c r="D9" s="785"/>
      <c r="E9" s="313">
        <v>0.79012426202225894</v>
      </c>
    </row>
    <row r="10" spans="1:5" ht="19.5" customHeight="1">
      <c r="A10" s="726" t="s">
        <v>234</v>
      </c>
      <c r="B10" s="788">
        <v>470000</v>
      </c>
      <c r="C10" s="903">
        <v>639041.99</v>
      </c>
      <c r="D10" s="786"/>
      <c r="E10" s="1125">
        <v>1.3596638085106383</v>
      </c>
    </row>
    <row r="11" spans="1:5" ht="19.5" customHeight="1">
      <c r="A11" s="726" t="s">
        <v>235</v>
      </c>
      <c r="B11" s="788">
        <v>3979000</v>
      </c>
      <c r="C11" s="903">
        <v>2624740.81</v>
      </c>
      <c r="D11" s="786"/>
      <c r="E11" s="1125">
        <v>0.65964835637094754</v>
      </c>
    </row>
    <row r="12" spans="1:5" ht="19.5" customHeight="1">
      <c r="A12" s="726" t="s">
        <v>236</v>
      </c>
      <c r="B12" s="788">
        <v>400000</v>
      </c>
      <c r="C12" s="903">
        <v>1441463.33</v>
      </c>
      <c r="D12" s="786"/>
      <c r="E12" s="1125">
        <v>3.6036583250000001</v>
      </c>
    </row>
    <row r="13" spans="1:5" ht="20.100000000000001" customHeight="1">
      <c r="A13" s="726" t="s">
        <v>237</v>
      </c>
      <c r="B13" s="788">
        <v>270000</v>
      </c>
      <c r="C13" s="903">
        <v>333967.65999999997</v>
      </c>
      <c r="D13" s="786"/>
      <c r="E13" s="1125">
        <v>1.2369172592592592</v>
      </c>
    </row>
    <row r="14" spans="1:5" ht="20.100000000000001" customHeight="1">
      <c r="A14" s="726" t="s">
        <v>238</v>
      </c>
      <c r="B14" s="788">
        <v>49750000</v>
      </c>
      <c r="C14" s="903">
        <v>35060535.449999996</v>
      </c>
      <c r="D14" s="786"/>
      <c r="E14" s="1125">
        <v>0.70473438090452256</v>
      </c>
    </row>
    <row r="15" spans="1:5" ht="20.100000000000001" customHeight="1">
      <c r="A15" s="726" t="s">
        <v>239</v>
      </c>
      <c r="B15" s="788">
        <v>30000</v>
      </c>
      <c r="C15" s="903">
        <v>31849.35</v>
      </c>
      <c r="D15" s="786"/>
      <c r="E15" s="1125">
        <v>1.0616449999999999</v>
      </c>
    </row>
    <row r="16" spans="1:5" ht="20.100000000000001" customHeight="1">
      <c r="A16" s="726" t="s">
        <v>240</v>
      </c>
      <c r="B16" s="788">
        <v>724000</v>
      </c>
      <c r="C16" s="903">
        <v>1433414.37</v>
      </c>
      <c r="D16" s="786"/>
      <c r="E16" s="1125">
        <v>1.979854102209945</v>
      </c>
    </row>
    <row r="17" spans="1:5" ht="20.100000000000001" customHeight="1">
      <c r="A17" s="726" t="s">
        <v>241</v>
      </c>
      <c r="B17" s="788">
        <v>45000</v>
      </c>
      <c r="C17" s="903">
        <v>15529.279999999999</v>
      </c>
      <c r="D17" s="786"/>
      <c r="E17" s="1125">
        <v>0.34509511111111107</v>
      </c>
    </row>
    <row r="18" spans="1:5" ht="20.100000000000001" customHeight="1">
      <c r="A18" s="726" t="s">
        <v>242</v>
      </c>
      <c r="B18" s="788">
        <v>40871000</v>
      </c>
      <c r="C18" s="903">
        <v>29789707.969999999</v>
      </c>
      <c r="D18" s="786"/>
      <c r="E18" s="1125">
        <v>0.72887152186146653</v>
      </c>
    </row>
    <row r="19" spans="1:5" ht="19.5" customHeight="1">
      <c r="A19" s="727" t="s">
        <v>702</v>
      </c>
      <c r="B19" s="788">
        <v>0</v>
      </c>
      <c r="C19" s="903">
        <v>4044.89</v>
      </c>
      <c r="D19" s="786"/>
      <c r="E19" s="1125">
        <v>0</v>
      </c>
    </row>
    <row r="20" spans="1:5" ht="20.100000000000001" customHeight="1">
      <c r="A20" s="726" t="s">
        <v>243</v>
      </c>
      <c r="B20" s="788">
        <v>10000</v>
      </c>
      <c r="C20" s="903">
        <v>73000.679999999993</v>
      </c>
      <c r="D20" s="786"/>
      <c r="E20" s="1125">
        <v>7.3000679999999996</v>
      </c>
    </row>
    <row r="21" spans="1:5" ht="20.100000000000001" customHeight="1">
      <c r="A21" s="726" t="s">
        <v>244</v>
      </c>
      <c r="B21" s="788">
        <v>1904000</v>
      </c>
      <c r="C21" s="903">
        <v>1855468.1600000001</v>
      </c>
      <c r="D21" s="786"/>
      <c r="E21" s="1125">
        <v>0.97451058823529424</v>
      </c>
    </row>
    <row r="22" spans="1:5" ht="20.100000000000001" customHeight="1">
      <c r="A22" s="726" t="s">
        <v>245</v>
      </c>
      <c r="B22" s="788">
        <v>1948000</v>
      </c>
      <c r="C22" s="903">
        <v>2126052.73</v>
      </c>
      <c r="D22" s="786"/>
      <c r="E22" s="1125">
        <v>1.0914028388090349</v>
      </c>
    </row>
    <row r="23" spans="1:5" ht="20.100000000000001" customHeight="1">
      <c r="A23" s="726" t="s">
        <v>246</v>
      </c>
      <c r="B23" s="788">
        <v>2000</v>
      </c>
      <c r="C23" s="903">
        <v>2106.75</v>
      </c>
      <c r="D23" s="786"/>
      <c r="E23" s="1125">
        <v>1.053375</v>
      </c>
    </row>
    <row r="24" spans="1:5" ht="20.100000000000001" customHeight="1">
      <c r="A24" s="726" t="s">
        <v>247</v>
      </c>
      <c r="B24" s="788">
        <v>2421977000</v>
      </c>
      <c r="C24" s="903">
        <v>2186983642.5699992</v>
      </c>
      <c r="D24" s="786"/>
      <c r="E24" s="1125">
        <v>0.90297457100955092</v>
      </c>
    </row>
    <row r="25" spans="1:5" ht="20.100000000000001" customHeight="1">
      <c r="A25" s="726" t="s">
        <v>248</v>
      </c>
      <c r="B25" s="788">
        <v>725000</v>
      </c>
      <c r="C25" s="903">
        <v>3273630.6300000004</v>
      </c>
      <c r="D25" s="786"/>
      <c r="E25" s="1125">
        <v>4.5153525931034491</v>
      </c>
    </row>
    <row r="26" spans="1:5" ht="20.100000000000001" customHeight="1">
      <c r="A26" s="726" t="s">
        <v>249</v>
      </c>
      <c r="B26" s="788">
        <v>37000</v>
      </c>
      <c r="C26" s="903">
        <v>68293.210000000021</v>
      </c>
      <c r="D26" s="786"/>
      <c r="E26" s="1125">
        <v>1.8457624324324331</v>
      </c>
    </row>
    <row r="27" spans="1:5" ht="20.100000000000001" customHeight="1">
      <c r="A27" s="728" t="s">
        <v>250</v>
      </c>
      <c r="B27" s="788">
        <v>7171000</v>
      </c>
      <c r="C27" s="903">
        <v>33948965.370000005</v>
      </c>
      <c r="D27" s="786"/>
      <c r="E27" s="1125">
        <v>4.7342023943661982</v>
      </c>
    </row>
    <row r="28" spans="1:5" ht="20.100000000000001" customHeight="1">
      <c r="A28" s="726" t="s">
        <v>251</v>
      </c>
      <c r="B28" s="788">
        <v>581813000</v>
      </c>
      <c r="C28" s="903">
        <v>208430041.97</v>
      </c>
      <c r="D28" s="786"/>
      <c r="E28" s="1125">
        <v>0.35824232523164662</v>
      </c>
    </row>
    <row r="29" spans="1:5" ht="20.100000000000001" customHeight="1">
      <c r="A29" s="726" t="s">
        <v>252</v>
      </c>
      <c r="B29" s="788">
        <v>56112000</v>
      </c>
      <c r="C29" s="903">
        <v>56187696.849999994</v>
      </c>
      <c r="D29" s="786"/>
      <c r="E29" s="1125">
        <v>1.0013490314014826</v>
      </c>
    </row>
    <row r="30" spans="1:5" ht="20.100000000000001" customHeight="1">
      <c r="A30" s="726" t="s">
        <v>253</v>
      </c>
      <c r="B30" s="788">
        <v>289190000</v>
      </c>
      <c r="C30" s="903">
        <v>10662289.280000003</v>
      </c>
      <c r="D30" s="786"/>
      <c r="E30" s="1125">
        <v>3.6869495072443734E-2</v>
      </c>
    </row>
    <row r="31" spans="1:5" ht="20.100000000000001" customHeight="1">
      <c r="A31" s="726" t="s">
        <v>254</v>
      </c>
      <c r="B31" s="788">
        <v>0</v>
      </c>
      <c r="C31" s="903">
        <v>6316358.2000000002</v>
      </c>
      <c r="D31" s="786"/>
      <c r="E31" s="1125">
        <v>0</v>
      </c>
    </row>
    <row r="32" spans="1:5" ht="20.100000000000001" customHeight="1">
      <c r="A32" s="726" t="s">
        <v>255</v>
      </c>
      <c r="B32" s="788">
        <v>0</v>
      </c>
      <c r="C32" s="903">
        <v>32913.17</v>
      </c>
      <c r="D32" s="786"/>
      <c r="E32" s="1125">
        <v>0</v>
      </c>
    </row>
    <row r="33" spans="1:5" ht="20.100000000000001" customHeight="1">
      <c r="A33" s="726" t="s">
        <v>256</v>
      </c>
      <c r="B33" s="788">
        <v>7744000</v>
      </c>
      <c r="C33" s="903">
        <v>5729414.3299999982</v>
      </c>
      <c r="D33" s="786"/>
      <c r="E33" s="1125">
        <v>0.73985205707644608</v>
      </c>
    </row>
    <row r="34" spans="1:5" ht="20.100000000000001" customHeight="1">
      <c r="A34" s="726" t="s">
        <v>257</v>
      </c>
      <c r="B34" s="788">
        <v>1040000</v>
      </c>
      <c r="C34" s="903">
        <v>1493191.9400000002</v>
      </c>
      <c r="D34" s="786"/>
      <c r="E34" s="1125">
        <v>1.4357614807692309</v>
      </c>
    </row>
    <row r="35" spans="1:5" ht="20.100000000000001" customHeight="1">
      <c r="A35" s="726" t="s">
        <v>258</v>
      </c>
      <c r="B35" s="788">
        <v>2000</v>
      </c>
      <c r="C35" s="903">
        <v>5995.32</v>
      </c>
      <c r="D35" s="786"/>
      <c r="E35" s="1125">
        <v>2.9976599999999998</v>
      </c>
    </row>
    <row r="36" spans="1:5" ht="20.100000000000001" customHeight="1">
      <c r="A36" s="726" t="s">
        <v>259</v>
      </c>
      <c r="B36" s="788">
        <v>1161000</v>
      </c>
      <c r="C36" s="903">
        <v>8755441.7599999998</v>
      </c>
      <c r="D36" s="786"/>
      <c r="E36" s="1125">
        <v>7.5412935055986221</v>
      </c>
    </row>
    <row r="37" spans="1:5" ht="20.100000000000001" customHeight="1">
      <c r="A37" s="726" t="s">
        <v>717</v>
      </c>
      <c r="B37" s="788">
        <v>31085000</v>
      </c>
      <c r="C37" s="903">
        <v>87972450.250000015</v>
      </c>
      <c r="D37" s="786"/>
      <c r="E37" s="1125">
        <v>2.8300611307704684</v>
      </c>
    </row>
    <row r="38" spans="1:5" ht="20.100000000000001" customHeight="1">
      <c r="A38" s="726" t="s">
        <v>260</v>
      </c>
      <c r="B38" s="788">
        <v>139563000</v>
      </c>
      <c r="C38" s="903">
        <v>371595213.62000006</v>
      </c>
      <c r="D38" s="786"/>
      <c r="E38" s="1125">
        <v>2.6625625245946281</v>
      </c>
    </row>
    <row r="39" spans="1:5" ht="20.100000000000001" customHeight="1">
      <c r="A39" s="726" t="s">
        <v>261</v>
      </c>
      <c r="B39" s="788">
        <v>5951000</v>
      </c>
      <c r="C39" s="903">
        <v>5704574.8099999996</v>
      </c>
      <c r="D39" s="786"/>
      <c r="E39" s="1125">
        <v>0.95859096118299436</v>
      </c>
    </row>
    <row r="40" spans="1:5" ht="20.100000000000001" customHeight="1">
      <c r="A40" s="726" t="s">
        <v>262</v>
      </c>
      <c r="B40" s="788">
        <v>34135000</v>
      </c>
      <c r="C40" s="903">
        <v>19614304.879999999</v>
      </c>
      <c r="D40" s="786"/>
      <c r="E40" s="1125">
        <v>0.57460978116302908</v>
      </c>
    </row>
    <row r="41" spans="1:5" s="90" customFormat="1" ht="20.100000000000001" customHeight="1">
      <c r="A41" s="726" t="s">
        <v>263</v>
      </c>
      <c r="B41" s="788">
        <v>38473000</v>
      </c>
      <c r="C41" s="903">
        <v>37013344.730000004</v>
      </c>
      <c r="D41" s="786"/>
      <c r="E41" s="1125">
        <v>0.96206026901983221</v>
      </c>
    </row>
    <row r="42" spans="1:5" ht="20.100000000000001" customHeight="1">
      <c r="A42" s="726" t="s">
        <v>264</v>
      </c>
      <c r="B42" s="788">
        <v>36706000</v>
      </c>
      <c r="C42" s="903">
        <v>479372997.42000002</v>
      </c>
      <c r="D42" s="786"/>
      <c r="E42" s="1125" t="s">
        <v>787</v>
      </c>
    </row>
    <row r="43" spans="1:5" ht="20.100000000000001" customHeight="1">
      <c r="A43" s="726" t="s">
        <v>265</v>
      </c>
      <c r="B43" s="788">
        <v>320000</v>
      </c>
      <c r="C43" s="903">
        <v>38735946.609999999</v>
      </c>
      <c r="D43" s="786"/>
      <c r="E43" s="1125" t="s">
        <v>787</v>
      </c>
    </row>
    <row r="44" spans="1:5" ht="20.100000000000001" customHeight="1">
      <c r="A44" s="726" t="s">
        <v>266</v>
      </c>
      <c r="B44" s="788">
        <v>415000</v>
      </c>
      <c r="C44" s="903">
        <v>310248.20000000007</v>
      </c>
      <c r="D44" s="786"/>
      <c r="E44" s="1125">
        <v>0.74758602409638575</v>
      </c>
    </row>
    <row r="45" spans="1:5" ht="20.100000000000001" customHeight="1">
      <c r="A45" s="726" t="s">
        <v>267</v>
      </c>
      <c r="B45" s="788">
        <v>63497000</v>
      </c>
      <c r="C45" s="903">
        <v>68267268</v>
      </c>
      <c r="D45" s="786"/>
      <c r="E45" s="1125">
        <v>1.0751258799628329</v>
      </c>
    </row>
    <row r="46" spans="1:5" ht="20.100000000000001" customHeight="1">
      <c r="A46" s="726" t="s">
        <v>268</v>
      </c>
      <c r="B46" s="788">
        <v>85011000</v>
      </c>
      <c r="C46" s="903">
        <v>94922722.710000038</v>
      </c>
      <c r="D46" s="786"/>
      <c r="E46" s="1125">
        <v>1.1165934139111413</v>
      </c>
    </row>
    <row r="47" spans="1:5" ht="20.100000000000001" customHeight="1">
      <c r="A47" s="726" t="s">
        <v>269</v>
      </c>
      <c r="B47" s="788">
        <v>0</v>
      </c>
      <c r="C47" s="903">
        <v>815922.42</v>
      </c>
      <c r="D47" s="786"/>
      <c r="E47" s="1125">
        <v>0</v>
      </c>
    </row>
    <row r="48" spans="1:5" ht="20.100000000000001" customHeight="1">
      <c r="A48" s="726" t="s">
        <v>270</v>
      </c>
      <c r="B48" s="788">
        <v>1784732420.55</v>
      </c>
      <c r="C48" s="903">
        <v>2491421411.1999998</v>
      </c>
      <c r="D48" s="786"/>
      <c r="E48" s="1125">
        <v>1.3959635531427281</v>
      </c>
    </row>
    <row r="49" spans="1:5" ht="20.100000000000001" customHeight="1">
      <c r="A49" s="726" t="s">
        <v>271</v>
      </c>
      <c r="B49" s="788">
        <v>95831000</v>
      </c>
      <c r="C49" s="903">
        <v>99537315.889999986</v>
      </c>
      <c r="D49" s="786"/>
      <c r="E49" s="1125">
        <v>1.0386755422566809</v>
      </c>
    </row>
    <row r="50" spans="1:5" ht="20.100000000000001" customHeight="1">
      <c r="A50" s="726" t="s">
        <v>272</v>
      </c>
      <c r="B50" s="788">
        <v>11000</v>
      </c>
      <c r="C50" s="903">
        <v>34028.730000000003</v>
      </c>
      <c r="D50" s="786"/>
      <c r="E50" s="1125">
        <v>3.0935209090909095</v>
      </c>
    </row>
    <row r="51" spans="1:5" ht="20.100000000000001" customHeight="1">
      <c r="A51" s="726" t="s">
        <v>273</v>
      </c>
      <c r="B51" s="788">
        <v>179000</v>
      </c>
      <c r="C51" s="903">
        <v>1211602.1099999994</v>
      </c>
      <c r="D51" s="786"/>
      <c r="E51" s="1125">
        <v>6.7687268715083766</v>
      </c>
    </row>
    <row r="52" spans="1:5" ht="20.100000000000001" customHeight="1">
      <c r="A52" s="726" t="s">
        <v>274</v>
      </c>
      <c r="B52" s="788">
        <v>206596000</v>
      </c>
      <c r="C52" s="903">
        <v>102710829.53999999</v>
      </c>
      <c r="D52" s="786"/>
      <c r="E52" s="1125">
        <v>0.49715788079149642</v>
      </c>
    </row>
    <row r="53" spans="1:5" ht="20.100000000000001" customHeight="1">
      <c r="A53" s="726" t="s">
        <v>275</v>
      </c>
      <c r="B53" s="788">
        <v>181036000</v>
      </c>
      <c r="C53" s="903">
        <v>181606482.95999998</v>
      </c>
      <c r="D53" s="786"/>
      <c r="E53" s="1125">
        <v>1.0031512127974545</v>
      </c>
    </row>
    <row r="54" spans="1:5" ht="20.100000000000001" customHeight="1">
      <c r="A54" s="726" t="s">
        <v>276</v>
      </c>
      <c r="B54" s="788">
        <v>602000</v>
      </c>
      <c r="C54" s="903">
        <v>1888015</v>
      </c>
      <c r="D54" s="786"/>
      <c r="E54" s="1125">
        <v>3.1362375415282391</v>
      </c>
    </row>
    <row r="55" spans="1:5" ht="20.100000000000001" customHeight="1">
      <c r="A55" s="726" t="s">
        <v>277</v>
      </c>
      <c r="B55" s="788">
        <v>7638000</v>
      </c>
      <c r="C55" s="903">
        <v>23114964.300000001</v>
      </c>
      <c r="D55" s="786"/>
      <c r="E55" s="1125">
        <v>3.0263111154752553</v>
      </c>
    </row>
    <row r="56" spans="1:5" ht="20.100000000000001" customHeight="1">
      <c r="A56" s="726" t="s">
        <v>278</v>
      </c>
      <c r="B56" s="788">
        <v>21860000</v>
      </c>
      <c r="C56" s="903">
        <v>21471592.520000003</v>
      </c>
      <c r="D56" s="786"/>
      <c r="E56" s="1125">
        <v>0.98223204574565426</v>
      </c>
    </row>
    <row r="57" spans="1:5" ht="20.100000000000001" customHeight="1">
      <c r="A57" s="726" t="s">
        <v>279</v>
      </c>
      <c r="B57" s="788">
        <v>121000000</v>
      </c>
      <c r="C57" s="903">
        <v>149958333.91</v>
      </c>
      <c r="D57" s="786"/>
      <c r="E57" s="1125">
        <v>1.2393250736363637</v>
      </c>
    </row>
    <row r="58" spans="1:5" s="939" customFormat="1" ht="20.100000000000001" customHeight="1">
      <c r="A58" s="726" t="s">
        <v>748</v>
      </c>
      <c r="B58" s="788">
        <v>11104824579.450001</v>
      </c>
      <c r="C58" s="903">
        <v>7786315743.0100002</v>
      </c>
      <c r="D58" s="786"/>
      <c r="E58" s="1125">
        <v>0.70116512758057814</v>
      </c>
    </row>
    <row r="59" spans="1:5" ht="20.100000000000001" customHeight="1">
      <c r="A59" s="726" t="s">
        <v>280</v>
      </c>
      <c r="B59" s="788">
        <v>0</v>
      </c>
      <c r="C59" s="903">
        <v>5234.82</v>
      </c>
      <c r="D59" s="786"/>
      <c r="E59" s="1125">
        <v>0</v>
      </c>
    </row>
    <row r="60" spans="1:5" ht="20.100000000000001" customHeight="1">
      <c r="A60" s="726" t="s">
        <v>281</v>
      </c>
      <c r="B60" s="788">
        <v>26509000</v>
      </c>
      <c r="C60" s="903">
        <v>12450976.880000001</v>
      </c>
      <c r="D60" s="786"/>
      <c r="E60" s="1125">
        <v>0.46968866724508662</v>
      </c>
    </row>
    <row r="61" spans="1:5" ht="20.100000000000001" customHeight="1">
      <c r="A61" s="726" t="s">
        <v>282</v>
      </c>
      <c r="B61" s="788">
        <v>1000</v>
      </c>
      <c r="C61" s="903">
        <v>43598.59</v>
      </c>
      <c r="D61" s="786"/>
      <c r="E61" s="1125" t="s">
        <v>787</v>
      </c>
    </row>
    <row r="62" spans="1:5" s="939" customFormat="1" ht="20.100000000000001" customHeight="1">
      <c r="A62" s="726" t="s">
        <v>755</v>
      </c>
      <c r="B62" s="788">
        <v>1453287000</v>
      </c>
      <c r="C62" s="903">
        <v>461919043.50999999</v>
      </c>
      <c r="D62" s="786"/>
      <c r="E62" s="1125">
        <v>0.31784433736075529</v>
      </c>
    </row>
    <row r="63" spans="1:5" ht="20.100000000000001" customHeight="1">
      <c r="A63" s="726" t="s">
        <v>283</v>
      </c>
      <c r="B63" s="788">
        <v>408000</v>
      </c>
      <c r="C63" s="903">
        <v>251190.98</v>
      </c>
      <c r="D63" s="786"/>
      <c r="E63" s="1125">
        <v>0.61566416666666668</v>
      </c>
    </row>
    <row r="64" spans="1:5" ht="20.100000000000001" customHeight="1">
      <c r="A64" s="726" t="s">
        <v>284</v>
      </c>
      <c r="B64" s="788">
        <v>10246000</v>
      </c>
      <c r="C64" s="903">
        <v>9005475.4400000013</v>
      </c>
      <c r="D64" s="786"/>
      <c r="E64" s="1125">
        <v>0.87892596525473365</v>
      </c>
    </row>
    <row r="65" spans="1:5" ht="20.100000000000001" customHeight="1">
      <c r="A65" s="726" t="s">
        <v>285</v>
      </c>
      <c r="B65" s="788">
        <v>2265000</v>
      </c>
      <c r="C65" s="903">
        <v>1544538.4100000004</v>
      </c>
      <c r="D65" s="786"/>
      <c r="E65" s="1125">
        <v>0.68191541280353218</v>
      </c>
    </row>
    <row r="66" spans="1:5" ht="20.100000000000001" customHeight="1">
      <c r="A66" s="726" t="s">
        <v>286</v>
      </c>
      <c r="B66" s="788">
        <v>109000</v>
      </c>
      <c r="C66" s="903">
        <v>474263.1</v>
      </c>
      <c r="D66" s="786"/>
      <c r="E66" s="1125">
        <v>4.3510376146788987</v>
      </c>
    </row>
    <row r="67" spans="1:5" ht="20.100000000000001" customHeight="1">
      <c r="A67" s="726" t="s">
        <v>287</v>
      </c>
      <c r="B67" s="788">
        <v>650000</v>
      </c>
      <c r="C67" s="903">
        <v>453276.98</v>
      </c>
      <c r="D67" s="786"/>
      <c r="E67" s="1125">
        <v>0.6973492</v>
      </c>
    </row>
    <row r="68" spans="1:5" ht="20.100000000000001" customHeight="1">
      <c r="A68" s="726" t="s">
        <v>288</v>
      </c>
      <c r="B68" s="788">
        <v>76000000</v>
      </c>
      <c r="C68" s="903">
        <v>62563257.36999999</v>
      </c>
      <c r="D68" s="786"/>
      <c r="E68" s="1125">
        <v>0.82320075486842093</v>
      </c>
    </row>
    <row r="69" spans="1:5" ht="20.100000000000001" customHeight="1">
      <c r="A69" s="726" t="s">
        <v>289</v>
      </c>
      <c r="B69" s="788">
        <v>1690000</v>
      </c>
      <c r="C69" s="903">
        <v>5223525.7399999984</v>
      </c>
      <c r="D69" s="887"/>
      <c r="E69" s="1125">
        <v>3.0908436331360938</v>
      </c>
    </row>
    <row r="70" spans="1:5" ht="19.5" customHeight="1">
      <c r="A70" s="726" t="s">
        <v>290</v>
      </c>
      <c r="B70" s="788">
        <v>0</v>
      </c>
      <c r="C70" s="903">
        <v>6192.6500000000005</v>
      </c>
      <c r="D70" s="786"/>
      <c r="E70" s="1125">
        <v>0</v>
      </c>
    </row>
    <row r="71" spans="1:5" ht="20.100000000000001" customHeight="1">
      <c r="A71" s="726" t="s">
        <v>291</v>
      </c>
      <c r="B71" s="788">
        <v>65552000</v>
      </c>
      <c r="C71" s="903">
        <v>55092874.929999992</v>
      </c>
      <c r="D71" s="786"/>
      <c r="E71" s="1125">
        <v>0.84044537054552104</v>
      </c>
    </row>
    <row r="72" spans="1:5" ht="20.100000000000001" customHeight="1">
      <c r="A72" s="726" t="s">
        <v>292</v>
      </c>
      <c r="B72" s="788">
        <v>10847000</v>
      </c>
      <c r="C72" s="903">
        <v>7496561.5999999996</v>
      </c>
      <c r="D72" s="786"/>
      <c r="E72" s="1125">
        <v>0.69111842905872589</v>
      </c>
    </row>
    <row r="73" spans="1:5" ht="20.100000000000001" customHeight="1">
      <c r="A73" s="726" t="s">
        <v>293</v>
      </c>
      <c r="B73" s="788">
        <v>28000</v>
      </c>
      <c r="C73" s="903">
        <v>59471.03</v>
      </c>
      <c r="D73" s="786"/>
      <c r="E73" s="1125">
        <v>2.1239653571428572</v>
      </c>
    </row>
    <row r="74" spans="1:5" ht="20.100000000000001" customHeight="1">
      <c r="A74" s="726" t="s">
        <v>294</v>
      </c>
      <c r="B74" s="788">
        <v>0</v>
      </c>
      <c r="C74" s="903">
        <v>41205.520000000004</v>
      </c>
      <c r="D74" s="786"/>
      <c r="E74" s="1125">
        <v>0</v>
      </c>
    </row>
    <row r="75" spans="1:5" ht="20.100000000000001" customHeight="1">
      <c r="A75" s="726" t="s">
        <v>295</v>
      </c>
      <c r="B75" s="788">
        <v>350000</v>
      </c>
      <c r="C75" s="903">
        <v>151199.84</v>
      </c>
      <c r="D75" s="786"/>
      <c r="E75" s="1125">
        <v>0.43199954285714287</v>
      </c>
    </row>
    <row r="76" spans="1:5" ht="20.100000000000001" customHeight="1">
      <c r="A76" s="726" t="s">
        <v>296</v>
      </c>
      <c r="B76" s="788">
        <v>880000</v>
      </c>
      <c r="C76" s="903">
        <v>690831.80999999994</v>
      </c>
      <c r="D76" s="786"/>
      <c r="E76" s="1125">
        <v>0.7850361477272727</v>
      </c>
    </row>
    <row r="77" spans="1:5" ht="20.100000000000001" customHeight="1">
      <c r="A77" s="726" t="s">
        <v>297</v>
      </c>
      <c r="B77" s="788">
        <v>3528000</v>
      </c>
      <c r="C77" s="903">
        <v>3369921.7199999997</v>
      </c>
      <c r="D77" s="786"/>
      <c r="E77" s="1125">
        <v>0.95519323129251699</v>
      </c>
    </row>
    <row r="78" spans="1:5" ht="20.100000000000001" customHeight="1">
      <c r="A78" s="726" t="s">
        <v>298</v>
      </c>
      <c r="B78" s="788">
        <v>1000</v>
      </c>
      <c r="C78" s="903">
        <v>26968.48</v>
      </c>
      <c r="D78" s="786"/>
      <c r="E78" s="1125" t="s">
        <v>787</v>
      </c>
    </row>
    <row r="79" spans="1:5" ht="20.100000000000001" customHeight="1">
      <c r="A79" s="726" t="s">
        <v>299</v>
      </c>
      <c r="B79" s="788">
        <v>99511000</v>
      </c>
      <c r="C79" s="903">
        <v>234050577.97000003</v>
      </c>
      <c r="D79" s="786"/>
      <c r="E79" s="1125">
        <v>2.352007094391575</v>
      </c>
    </row>
    <row r="80" spans="1:5" ht="20.100000000000001" customHeight="1">
      <c r="A80" s="726" t="s">
        <v>347</v>
      </c>
      <c r="B80" s="788">
        <v>5810000</v>
      </c>
      <c r="C80" s="903">
        <v>5637161.4799999995</v>
      </c>
      <c r="D80" s="786"/>
      <c r="E80" s="1125">
        <v>0.97025154561101545</v>
      </c>
    </row>
    <row r="81" spans="1:5" ht="20.100000000000001" customHeight="1">
      <c r="A81" s="726" t="s">
        <v>300</v>
      </c>
      <c r="B81" s="788">
        <v>597000</v>
      </c>
      <c r="C81" s="903">
        <v>669161.22</v>
      </c>
      <c r="D81" s="786"/>
      <c r="E81" s="1125">
        <v>1.1208730653266332</v>
      </c>
    </row>
    <row r="82" spans="1:5" ht="20.100000000000001" customHeight="1">
      <c r="A82" s="726" t="s">
        <v>301</v>
      </c>
      <c r="B82" s="788">
        <v>2676651000</v>
      </c>
      <c r="C82" s="903">
        <v>677124012.48000002</v>
      </c>
      <c r="D82" s="786"/>
      <c r="E82" s="1125">
        <v>0.25297433713995587</v>
      </c>
    </row>
    <row r="83" spans="1:5" ht="20.100000000000001" customHeight="1">
      <c r="A83" s="726" t="s">
        <v>302</v>
      </c>
      <c r="B83" s="788">
        <v>406405145000</v>
      </c>
      <c r="C83" s="903">
        <v>315394465134.32025</v>
      </c>
      <c r="D83" s="786"/>
      <c r="E83" s="1125">
        <v>0.77605923304519253</v>
      </c>
    </row>
    <row r="84" spans="1:5" ht="20.100000000000001" customHeight="1">
      <c r="A84" s="726" t="s">
        <v>303</v>
      </c>
      <c r="B84" s="788">
        <v>1546165000</v>
      </c>
      <c r="C84" s="903">
        <v>7887046564.2200003</v>
      </c>
      <c r="D84" s="786"/>
      <c r="E84" s="1125">
        <v>5.1010380937480804</v>
      </c>
    </row>
    <row r="85" spans="1:5" ht="20.100000000000001" customHeight="1">
      <c r="A85" s="726" t="s">
        <v>304</v>
      </c>
      <c r="B85" s="788">
        <v>2310000</v>
      </c>
      <c r="C85" s="903">
        <v>1592677.04</v>
      </c>
      <c r="D85" s="786"/>
      <c r="E85" s="1125">
        <v>0.68947058008658013</v>
      </c>
    </row>
    <row r="86" spans="1:5" ht="19.5" customHeight="1">
      <c r="A86" s="726" t="s">
        <v>305</v>
      </c>
      <c r="B86" s="788">
        <v>2938412000</v>
      </c>
      <c r="C86" s="903">
        <v>2440409846.1900001</v>
      </c>
      <c r="D86" s="786"/>
      <c r="E86" s="1125">
        <v>0.83051997003483513</v>
      </c>
    </row>
    <row r="87" spans="1:5" ht="20.100000000000001" customHeight="1">
      <c r="A87" s="726" t="s">
        <v>307</v>
      </c>
      <c r="B87" s="788">
        <v>2575900000</v>
      </c>
      <c r="C87" s="903">
        <v>2038345999.1399975</v>
      </c>
      <c r="D87" s="786"/>
      <c r="E87" s="1125">
        <v>0.79131410347451281</v>
      </c>
    </row>
    <row r="88" spans="1:5" ht="20.100000000000001" customHeight="1">
      <c r="A88" s="726" t="s">
        <v>308</v>
      </c>
      <c r="B88" s="788">
        <v>0</v>
      </c>
      <c r="C88" s="903">
        <v>495831</v>
      </c>
      <c r="D88" s="786"/>
      <c r="E88" s="1125">
        <v>0</v>
      </c>
    </row>
    <row r="89" spans="1:5" ht="20.100000000000001" customHeight="1">
      <c r="A89" s="726" t="s">
        <v>309</v>
      </c>
      <c r="B89" s="788">
        <v>10307000</v>
      </c>
      <c r="C89" s="903">
        <v>11075543.470000001</v>
      </c>
      <c r="D89" s="786"/>
      <c r="E89" s="1125">
        <v>1.0745651954982052</v>
      </c>
    </row>
    <row r="90" spans="1:5" ht="6" customHeight="1">
      <c r="A90" s="729"/>
      <c r="B90" s="900"/>
      <c r="C90" s="905"/>
      <c r="D90" s="651"/>
      <c r="E90" s="730"/>
    </row>
    <row r="91" spans="1:5" ht="18">
      <c r="A91" s="658" t="s">
        <v>721</v>
      </c>
      <c r="C91" s="91"/>
      <c r="D91" s="91"/>
    </row>
    <row r="92" spans="1:5" ht="18">
      <c r="A92" s="658" t="s">
        <v>759</v>
      </c>
    </row>
    <row r="93" spans="1:5">
      <c r="A93" s="888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F16" sqref="F16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760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789">
        <v>2575900000</v>
      </c>
      <c r="C9" s="790">
        <v>2038345999.1400006</v>
      </c>
      <c r="D9" s="731">
        <v>0.79131410347451403</v>
      </c>
      <c r="E9" s="110"/>
      <c r="F9" s="96"/>
    </row>
    <row r="10" spans="1:6" ht="22.5" customHeight="1">
      <c r="A10" s="113" t="s">
        <v>313</v>
      </c>
      <c r="B10" s="791">
        <v>196069000</v>
      </c>
      <c r="C10" s="792">
        <v>159043710.69</v>
      </c>
      <c r="D10" s="707">
        <v>0.81116194140838171</v>
      </c>
      <c r="E10" s="110"/>
      <c r="F10" s="114"/>
    </row>
    <row r="11" spans="1:6" ht="24" customHeight="1">
      <c r="A11" s="113" t="s">
        <v>314</v>
      </c>
      <c r="B11" s="791">
        <v>101341000</v>
      </c>
      <c r="C11" s="792">
        <v>97889446.409999996</v>
      </c>
      <c r="D11" s="707">
        <v>0.96594119270581502</v>
      </c>
      <c r="E11" s="110"/>
      <c r="F11" s="115"/>
    </row>
    <row r="12" spans="1:6" ht="24" customHeight="1">
      <c r="A12" s="113" t="s">
        <v>315</v>
      </c>
      <c r="B12" s="791">
        <v>95309000</v>
      </c>
      <c r="C12" s="792">
        <v>84977465.079999983</v>
      </c>
      <c r="D12" s="707">
        <v>0.8915995874471454</v>
      </c>
      <c r="E12" s="110"/>
      <c r="F12" s="115"/>
    </row>
    <row r="13" spans="1:6" ht="24" customHeight="1">
      <c r="A13" s="113" t="s">
        <v>316</v>
      </c>
      <c r="B13" s="791">
        <v>51567000</v>
      </c>
      <c r="C13" s="792">
        <v>42488458.840000011</v>
      </c>
      <c r="D13" s="707">
        <v>0.82394668761029366</v>
      </c>
      <c r="E13" s="110"/>
      <c r="F13" s="115"/>
    </row>
    <row r="14" spans="1:6" ht="24" customHeight="1">
      <c r="A14" s="113" t="s">
        <v>317</v>
      </c>
      <c r="B14" s="791">
        <v>155853000</v>
      </c>
      <c r="C14" s="792">
        <v>123080423.79000004</v>
      </c>
      <c r="D14" s="707">
        <v>0.78972123597235877</v>
      </c>
      <c r="E14" s="110"/>
      <c r="F14" s="115"/>
    </row>
    <row r="15" spans="1:6" ht="24" customHeight="1">
      <c r="A15" s="113" t="s">
        <v>318</v>
      </c>
      <c r="B15" s="791">
        <v>189843000</v>
      </c>
      <c r="C15" s="792">
        <v>153854925.48000008</v>
      </c>
      <c r="D15" s="707">
        <v>0.81043243880469695</v>
      </c>
      <c r="E15" s="110"/>
      <c r="F15" s="115"/>
    </row>
    <row r="16" spans="1:6" ht="24" customHeight="1">
      <c r="A16" s="113" t="s">
        <v>319</v>
      </c>
      <c r="B16" s="791">
        <v>578855000</v>
      </c>
      <c r="C16" s="792">
        <v>398860057.71000028</v>
      </c>
      <c r="D16" s="707">
        <v>0.68905003448186553</v>
      </c>
      <c r="E16" s="110"/>
      <c r="F16" s="116"/>
    </row>
    <row r="17" spans="1:6" ht="24" customHeight="1">
      <c r="A17" s="113" t="s">
        <v>320</v>
      </c>
      <c r="B17" s="791">
        <v>46168000</v>
      </c>
      <c r="C17" s="792">
        <v>38660758.250000022</v>
      </c>
      <c r="D17" s="707">
        <v>0.83739296157511744</v>
      </c>
      <c r="E17" s="110"/>
      <c r="F17" s="115"/>
    </row>
    <row r="18" spans="1:6" ht="24" customHeight="1">
      <c r="A18" s="113" t="s">
        <v>321</v>
      </c>
      <c r="B18" s="791">
        <v>81505000</v>
      </c>
      <c r="C18" s="792">
        <v>67979681.700000018</v>
      </c>
      <c r="D18" s="707">
        <v>0.83405535488620353</v>
      </c>
      <c r="E18" s="110"/>
      <c r="F18" s="116"/>
    </row>
    <row r="19" spans="1:6" ht="24" customHeight="1">
      <c r="A19" s="113" t="s">
        <v>322</v>
      </c>
      <c r="B19" s="791">
        <v>63474000</v>
      </c>
      <c r="C19" s="792">
        <v>56579052.790000021</v>
      </c>
      <c r="D19" s="707">
        <v>0.891373677253679</v>
      </c>
      <c r="E19" s="110"/>
      <c r="F19" s="115" t="s">
        <v>4</v>
      </c>
    </row>
    <row r="20" spans="1:6" ht="24" customHeight="1">
      <c r="A20" s="113" t="s">
        <v>323</v>
      </c>
      <c r="B20" s="791">
        <v>176016000</v>
      </c>
      <c r="C20" s="792">
        <v>139957618.92000005</v>
      </c>
      <c r="D20" s="707">
        <v>0.79514145827652061</v>
      </c>
      <c r="E20" s="110"/>
      <c r="F20" s="115"/>
    </row>
    <row r="21" spans="1:6" ht="24" customHeight="1">
      <c r="A21" s="113" t="s">
        <v>324</v>
      </c>
      <c r="B21" s="791">
        <v>309911000</v>
      </c>
      <c r="C21" s="792">
        <v>231991256.08999994</v>
      </c>
      <c r="D21" s="707">
        <v>0.74857380373720184</v>
      </c>
      <c r="E21" s="110"/>
      <c r="F21" s="115"/>
    </row>
    <row r="22" spans="1:6" ht="24" customHeight="1">
      <c r="A22" s="113" t="s">
        <v>325</v>
      </c>
      <c r="B22" s="791">
        <v>63249000</v>
      </c>
      <c r="C22" s="792">
        <v>50224840.550000004</v>
      </c>
      <c r="D22" s="707">
        <v>0.79408117993960381</v>
      </c>
      <c r="E22" s="110"/>
      <c r="F22" s="115"/>
    </row>
    <row r="23" spans="1:6" ht="24" customHeight="1">
      <c r="A23" s="113" t="s">
        <v>326</v>
      </c>
      <c r="B23" s="791">
        <v>80757000</v>
      </c>
      <c r="C23" s="792">
        <v>64891123.910000004</v>
      </c>
      <c r="D23" s="707">
        <v>0.80353559332317948</v>
      </c>
      <c r="E23" s="110"/>
      <c r="F23" s="115"/>
    </row>
    <row r="24" spans="1:6" ht="24" customHeight="1">
      <c r="A24" s="113" t="s">
        <v>327</v>
      </c>
      <c r="B24" s="791">
        <v>278599000</v>
      </c>
      <c r="C24" s="792">
        <v>223265874.27000004</v>
      </c>
      <c r="D24" s="707">
        <v>0.80138792411315207</v>
      </c>
      <c r="E24" s="110"/>
      <c r="F24" s="115"/>
    </row>
    <row r="25" spans="1:6" ht="24" customHeight="1">
      <c r="A25" s="117" t="s">
        <v>328</v>
      </c>
      <c r="B25" s="793">
        <v>107384000</v>
      </c>
      <c r="C25" s="794">
        <v>104601304.65999998</v>
      </c>
      <c r="D25" s="708">
        <v>0.9740864994785069</v>
      </c>
      <c r="E25" s="110"/>
      <c r="F25" s="115"/>
    </row>
    <row r="26" spans="1:6" ht="23.25" customHeight="1">
      <c r="A26" s="658" t="s">
        <v>759</v>
      </c>
    </row>
    <row r="31" spans="1:6">
      <c r="D31" s="93" t="s">
        <v>4</v>
      </c>
    </row>
  </sheetData>
  <phoneticPr fontId="55" type="noConversion"/>
  <conditionalFormatting sqref="E9:E25">
    <cfRule type="cellIs" dxfId="2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showZeros="0" topLeftCell="B100" zoomScale="70" zoomScaleNormal="70" zoomScaleSheetLayoutView="70" workbookViewId="0">
      <selection activeCell="N141" sqref="N141"/>
    </sheetView>
  </sheetViews>
  <sheetFormatPr defaultColWidth="7.85546875" defaultRowHeight="15"/>
  <cols>
    <col min="1" max="1" width="6.7109375" style="595" hidden="1" customWidth="1"/>
    <col min="2" max="2" width="2.28515625" style="595" customWidth="1"/>
    <col min="3" max="3" width="4.5703125" style="595" customWidth="1"/>
    <col min="4" max="4" width="66.28515625" style="595" customWidth="1"/>
    <col min="5" max="5" width="16" style="597" customWidth="1"/>
    <col min="6" max="6" width="19.140625" style="595" bestFit="1" customWidth="1"/>
    <col min="7" max="7" width="16" style="595" customWidth="1"/>
    <col min="8" max="8" width="16.42578125" style="595" customWidth="1"/>
    <col min="9" max="9" width="16" style="595" customWidth="1"/>
    <col min="10" max="10" width="11.5703125" style="595" bestFit="1" customWidth="1"/>
    <col min="11" max="12" width="9.28515625" style="595" customWidth="1"/>
    <col min="13" max="13" width="7.85546875" style="595" customWidth="1"/>
    <col min="14" max="14" width="14.140625" style="595" bestFit="1" customWidth="1"/>
    <col min="15" max="15" width="16.28515625" style="595" bestFit="1" customWidth="1"/>
    <col min="16" max="16" width="16.42578125" style="595" customWidth="1"/>
    <col min="17" max="18" width="7.85546875" style="595"/>
    <col min="19" max="19" width="16" style="595" customWidth="1"/>
    <col min="20" max="16384" width="7.85546875" style="595"/>
  </cols>
  <sheetData>
    <row r="1" spans="1:16" ht="19.5" customHeight="1">
      <c r="B1" s="596" t="s">
        <v>644</v>
      </c>
      <c r="C1" s="596"/>
      <c r="D1" s="596"/>
      <c r="I1" s="598"/>
    </row>
    <row r="2" spans="1:16" ht="15.75" customHeight="1">
      <c r="B2" s="1649" t="s">
        <v>645</v>
      </c>
      <c r="C2" s="1649"/>
      <c r="D2" s="1649"/>
      <c r="E2" s="1649"/>
      <c r="F2" s="1649"/>
      <c r="G2" s="1649"/>
      <c r="H2" s="1649"/>
      <c r="I2" s="1649"/>
      <c r="J2" s="1649"/>
      <c r="K2" s="1649"/>
      <c r="L2" s="1649"/>
    </row>
    <row r="3" spans="1:16" ht="15" customHeight="1"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</row>
    <row r="4" spans="1:16" ht="15" customHeight="1"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</row>
    <row r="5" spans="1:16" ht="15.75">
      <c r="B5" s="599"/>
      <c r="C5" s="600"/>
      <c r="D5" s="601"/>
      <c r="E5" s="99" t="s">
        <v>227</v>
      </c>
      <c r="F5" s="923" t="s">
        <v>516</v>
      </c>
      <c r="G5" s="602" t="s">
        <v>229</v>
      </c>
      <c r="H5" s="603"/>
      <c r="I5" s="603"/>
      <c r="J5" s="603" t="s">
        <v>433</v>
      </c>
      <c r="K5" s="603"/>
      <c r="L5" s="604"/>
    </row>
    <row r="6" spans="1:16" ht="15.75">
      <c r="B6" s="605" t="s">
        <v>3</v>
      </c>
      <c r="C6" s="606"/>
      <c r="D6" s="607"/>
      <c r="E6" s="102" t="s">
        <v>228</v>
      </c>
      <c r="F6" s="924" t="s">
        <v>519</v>
      </c>
      <c r="G6" s="609"/>
      <c r="H6" s="609"/>
      <c r="I6" s="609"/>
      <c r="J6" s="609"/>
      <c r="K6" s="781"/>
      <c r="L6" s="781"/>
    </row>
    <row r="7" spans="1:16" ht="15.75">
      <c r="B7" s="610"/>
      <c r="C7" s="597"/>
      <c r="D7" s="611"/>
      <c r="E7" s="105" t="s">
        <v>743</v>
      </c>
      <c r="F7" s="608"/>
      <c r="G7" s="612" t="s">
        <v>434</v>
      </c>
      <c r="H7" s="613" t="s">
        <v>534</v>
      </c>
      <c r="I7" s="613" t="s">
        <v>436</v>
      </c>
      <c r="J7" s="1095" t="s">
        <v>531</v>
      </c>
      <c r="K7" s="1096" t="s">
        <v>456</v>
      </c>
      <c r="L7" s="1096" t="s">
        <v>758</v>
      </c>
    </row>
    <row r="8" spans="1:16" s="614" customFormat="1" ht="15" customHeight="1">
      <c r="B8" s="615"/>
      <c r="C8" s="616"/>
      <c r="D8" s="617"/>
      <c r="E8" s="1644" t="s">
        <v>646</v>
      </c>
      <c r="F8" s="1645"/>
      <c r="G8" s="1645"/>
      <c r="H8" s="1645"/>
      <c r="I8" s="1646"/>
      <c r="J8" s="782"/>
      <c r="K8" s="782"/>
      <c r="L8" s="782"/>
      <c r="M8" s="595"/>
    </row>
    <row r="9" spans="1:16" s="614" customFormat="1" ht="9.9499999999999993" customHeight="1">
      <c r="B9" s="1647">
        <v>1</v>
      </c>
      <c r="C9" s="1648"/>
      <c r="D9" s="1648"/>
      <c r="E9" s="618">
        <v>2</v>
      </c>
      <c r="F9" s="619">
        <v>3</v>
      </c>
      <c r="G9" s="619">
        <v>4</v>
      </c>
      <c r="H9" s="620">
        <v>5</v>
      </c>
      <c r="I9" s="620">
        <v>6</v>
      </c>
      <c r="J9" s="709">
        <v>7</v>
      </c>
      <c r="K9" s="891">
        <v>8</v>
      </c>
      <c r="L9" s="709">
        <v>9</v>
      </c>
    </row>
    <row r="10" spans="1:16" ht="21.75" customHeight="1">
      <c r="A10" s="621" t="s">
        <v>647</v>
      </c>
      <c r="B10" s="622" t="s">
        <v>648</v>
      </c>
      <c r="C10" s="623"/>
      <c r="D10" s="624"/>
      <c r="E10" s="1124">
        <v>435340000000</v>
      </c>
      <c r="F10" s="1124">
        <v>435340000000</v>
      </c>
      <c r="G10" s="922">
        <v>36844986274.309998</v>
      </c>
      <c r="H10" s="1124">
        <v>73245088550.819931</v>
      </c>
      <c r="I10" s="1124">
        <v>105552645769.01984</v>
      </c>
      <c r="J10" s="889">
        <v>8.4634966403983089E-2</v>
      </c>
      <c r="K10" s="652">
        <v>0.16824800971842682</v>
      </c>
      <c r="L10" s="652">
        <v>0.24246025122667303</v>
      </c>
    </row>
    <row r="11" spans="1:16" ht="15.75">
      <c r="A11" s="621"/>
      <c r="B11" s="626" t="s">
        <v>536</v>
      </c>
      <c r="C11" s="627"/>
      <c r="D11" s="624"/>
      <c r="E11" s="1072"/>
      <c r="F11" s="1072"/>
      <c r="G11" s="670"/>
      <c r="H11" s="1072"/>
      <c r="I11" s="1072"/>
      <c r="J11" s="890"/>
      <c r="K11" s="625"/>
      <c r="L11" s="1067"/>
    </row>
    <row r="12" spans="1:16" ht="21.75" customHeight="1">
      <c r="A12" s="621" t="s">
        <v>649</v>
      </c>
      <c r="B12" s="628" t="s">
        <v>622</v>
      </c>
      <c r="C12" s="629" t="s">
        <v>650</v>
      </c>
      <c r="D12" s="630"/>
      <c r="E12" s="1072">
        <v>235893971000</v>
      </c>
      <c r="F12" s="1072">
        <v>237810463823.89001</v>
      </c>
      <c r="G12" s="670">
        <v>21501511481.480003</v>
      </c>
      <c r="H12" s="1072">
        <v>43030328352.849945</v>
      </c>
      <c r="I12" s="1072">
        <v>61934671549.809975</v>
      </c>
      <c r="J12" s="1118">
        <v>9.0414488646735486E-2</v>
      </c>
      <c r="K12" s="1067">
        <v>0.18094379726165435</v>
      </c>
      <c r="L12" s="1067">
        <v>0.2604371168279439</v>
      </c>
      <c r="P12" s="668"/>
    </row>
    <row r="13" spans="1:16" ht="12" customHeight="1">
      <c r="A13" s="621"/>
      <c r="B13" s="631"/>
      <c r="C13" s="632" t="s">
        <v>564</v>
      </c>
      <c r="D13" s="633"/>
      <c r="E13" s="1071"/>
      <c r="F13" s="1071"/>
      <c r="G13" s="669"/>
      <c r="H13" s="1071"/>
      <c r="I13" s="1071"/>
      <c r="J13" s="1119"/>
      <c r="K13" s="1068"/>
      <c r="L13" s="1068"/>
    </row>
    <row r="14" spans="1:16" ht="15.95" customHeight="1">
      <c r="A14" s="621" t="s">
        <v>651</v>
      </c>
      <c r="B14" s="631"/>
      <c r="C14" s="634" t="s">
        <v>652</v>
      </c>
      <c r="D14" s="633" t="s">
        <v>653</v>
      </c>
      <c r="E14" s="1071">
        <v>66697426000</v>
      </c>
      <c r="F14" s="1071">
        <v>66455524962</v>
      </c>
      <c r="G14" s="669">
        <v>8936489137</v>
      </c>
      <c r="H14" s="1071">
        <v>17872978274</v>
      </c>
      <c r="I14" s="1071">
        <v>22998941907</v>
      </c>
      <c r="J14" s="1119">
        <v>0.13447323066231112</v>
      </c>
      <c r="K14" s="1068">
        <v>0.26894646132462224</v>
      </c>
      <c r="L14" s="1068">
        <v>0.34608020808128515</v>
      </c>
    </row>
    <row r="15" spans="1:16" ht="15.95" customHeight="1">
      <c r="A15" s="621" t="s">
        <v>654</v>
      </c>
      <c r="B15" s="631"/>
      <c r="C15" s="634" t="s">
        <v>655</v>
      </c>
      <c r="D15" s="633" t="s">
        <v>656</v>
      </c>
      <c r="E15" s="1071">
        <v>52612361000</v>
      </c>
      <c r="F15" s="1071">
        <v>54212361000</v>
      </c>
      <c r="G15" s="669">
        <v>4663105146.3999996</v>
      </c>
      <c r="H15" s="1071">
        <v>8681512133.6100006</v>
      </c>
      <c r="I15" s="1071">
        <v>12877294007.349998</v>
      </c>
      <c r="J15" s="1119">
        <v>8.6015533365167401E-2</v>
      </c>
      <c r="K15" s="1068">
        <v>0.1601389788873058</v>
      </c>
      <c r="L15" s="1068">
        <v>0.2375342776041427</v>
      </c>
      <c r="P15" s="668"/>
    </row>
    <row r="16" spans="1:16" ht="12" customHeight="1">
      <c r="A16" s="621"/>
      <c r="B16" s="631"/>
      <c r="C16" s="634"/>
      <c r="D16" s="633" t="s">
        <v>564</v>
      </c>
      <c r="E16" s="1071"/>
      <c r="F16" s="1071"/>
      <c r="G16" s="669"/>
      <c r="H16" s="1071"/>
      <c r="I16" s="1071"/>
      <c r="J16" s="1119"/>
      <c r="K16" s="1068"/>
      <c r="L16" s="1068"/>
    </row>
    <row r="17" spans="1:13" ht="15.95" customHeight="1">
      <c r="A17" s="621" t="s">
        <v>657</v>
      </c>
      <c r="B17" s="635"/>
      <c r="C17" s="634"/>
      <c r="D17" s="633" t="s">
        <v>658</v>
      </c>
      <c r="E17" s="1071">
        <v>33522023000</v>
      </c>
      <c r="F17" s="1071">
        <v>33522023000</v>
      </c>
      <c r="G17" s="669">
        <v>3039351135.75</v>
      </c>
      <c r="H17" s="1071">
        <v>5653579408.0600004</v>
      </c>
      <c r="I17" s="1071">
        <v>8105629277.5299997</v>
      </c>
      <c r="J17" s="1119">
        <v>9.0667294624492079E-2</v>
      </c>
      <c r="K17" s="1068">
        <v>0.16865269163677862</v>
      </c>
      <c r="L17" s="1068">
        <v>0.24180012278883048</v>
      </c>
    </row>
    <row r="18" spans="1:13" ht="15.95" customHeight="1">
      <c r="A18" s="621" t="s">
        <v>659</v>
      </c>
      <c r="B18" s="631"/>
      <c r="C18" s="634"/>
      <c r="D18" s="636" t="s">
        <v>660</v>
      </c>
      <c r="E18" s="1071">
        <v>17627638000</v>
      </c>
      <c r="F18" s="1071">
        <v>17627638000</v>
      </c>
      <c r="G18" s="669">
        <v>1512670677.6500001</v>
      </c>
      <c r="H18" s="1071">
        <v>2805766059.5500002</v>
      </c>
      <c r="I18" s="1071">
        <v>4438415063.8199997</v>
      </c>
      <c r="J18" s="1119">
        <v>8.5812442804305375E-2</v>
      </c>
      <c r="K18" s="1068">
        <v>0.15916857718260383</v>
      </c>
      <c r="L18" s="1068">
        <v>0.25178728221103697</v>
      </c>
    </row>
    <row r="19" spans="1:13" ht="45">
      <c r="A19" s="637" t="s">
        <v>661</v>
      </c>
      <c r="B19" s="631"/>
      <c r="C19" s="638" t="s">
        <v>662</v>
      </c>
      <c r="D19" s="639" t="s">
        <v>663</v>
      </c>
      <c r="E19" s="1071">
        <v>58931034000</v>
      </c>
      <c r="F19" s="1071">
        <v>61944807124.100006</v>
      </c>
      <c r="G19" s="669">
        <v>5169972369.5300007</v>
      </c>
      <c r="H19" s="1071">
        <v>10354156547</v>
      </c>
      <c r="I19" s="1071">
        <v>15559786673.960003</v>
      </c>
      <c r="J19" s="1119">
        <v>8.3460948698613216E-2</v>
      </c>
      <c r="K19" s="1068">
        <v>0.16715132434356475</v>
      </c>
      <c r="L19" s="1068">
        <v>0.25118791059898826</v>
      </c>
    </row>
    <row r="20" spans="1:13" ht="30">
      <c r="A20" s="637" t="s">
        <v>664</v>
      </c>
      <c r="B20" s="631"/>
      <c r="C20" s="638" t="s">
        <v>665</v>
      </c>
      <c r="D20" s="639" t="s">
        <v>666</v>
      </c>
      <c r="E20" s="1071">
        <v>3184860000</v>
      </c>
      <c r="F20" s="1071">
        <v>5746587895.0100021</v>
      </c>
      <c r="G20" s="669">
        <v>251747666.15000001</v>
      </c>
      <c r="H20" s="1071">
        <v>543679669.25</v>
      </c>
      <c r="I20" s="1071">
        <v>861069328.26999986</v>
      </c>
      <c r="J20" s="1119">
        <v>4.3808199012948683E-2</v>
      </c>
      <c r="K20" s="1068">
        <v>9.4609127917820474E-2</v>
      </c>
      <c r="L20" s="1068">
        <v>0.14984010407596857</v>
      </c>
    </row>
    <row r="21" spans="1:13" ht="30">
      <c r="A21" s="637" t="s">
        <v>667</v>
      </c>
      <c r="B21" s="631"/>
      <c r="C21" s="638" t="s">
        <v>668</v>
      </c>
      <c r="D21" s="639" t="s">
        <v>742</v>
      </c>
      <c r="E21" s="1071">
        <v>20276325000</v>
      </c>
      <c r="F21" s="1071">
        <v>20264775654</v>
      </c>
      <c r="G21" s="669">
        <v>1739327787</v>
      </c>
      <c r="H21" s="1071">
        <v>3389429087</v>
      </c>
      <c r="I21" s="1071">
        <v>5171947313.5</v>
      </c>
      <c r="J21" s="1119">
        <v>8.5830103263772356E-2</v>
      </c>
      <c r="K21" s="1068">
        <v>0.16725717298187662</v>
      </c>
      <c r="L21" s="1068">
        <v>0.25521858232262867</v>
      </c>
    </row>
    <row r="22" spans="1:13" ht="21.75" customHeight="1">
      <c r="A22" s="621" t="s">
        <v>669</v>
      </c>
      <c r="B22" s="622" t="s">
        <v>637</v>
      </c>
      <c r="C22" s="623" t="s">
        <v>670</v>
      </c>
      <c r="D22" s="640"/>
      <c r="E22" s="1072">
        <v>26270074000</v>
      </c>
      <c r="F22" s="1072">
        <v>26199588855.529999</v>
      </c>
      <c r="G22" s="670">
        <v>2058382849.2299993</v>
      </c>
      <c r="H22" s="1072">
        <v>4071288181.3199973</v>
      </c>
      <c r="I22" s="1072">
        <v>6278029959.2799959</v>
      </c>
      <c r="J22" s="1118">
        <v>7.8565463778090261E-2</v>
      </c>
      <c r="K22" s="1067">
        <v>0.15539511721996593</v>
      </c>
      <c r="L22" s="1067">
        <v>0.23962322439097664</v>
      </c>
    </row>
    <row r="23" spans="1:13" ht="21.75" customHeight="1">
      <c r="A23" s="621" t="s">
        <v>671</v>
      </c>
      <c r="B23" s="641" t="s">
        <v>672</v>
      </c>
      <c r="C23" s="623" t="s">
        <v>673</v>
      </c>
      <c r="D23" s="640"/>
      <c r="E23" s="1072">
        <v>87714670000</v>
      </c>
      <c r="F23" s="1072">
        <v>87912865682.249939</v>
      </c>
      <c r="G23" s="670">
        <v>4973834718.5199995</v>
      </c>
      <c r="H23" s="1072">
        <v>12571047469.149992</v>
      </c>
      <c r="I23" s="1072">
        <v>19695850402.149853</v>
      </c>
      <c r="J23" s="1118">
        <v>5.6576869379930159E-2</v>
      </c>
      <c r="K23" s="1067">
        <v>0.14299439987073645</v>
      </c>
      <c r="L23" s="1067">
        <v>0.22403831622709289</v>
      </c>
    </row>
    <row r="24" spans="1:13" ht="12" customHeight="1">
      <c r="A24" s="621"/>
      <c r="B24" s="641"/>
      <c r="C24" s="632" t="s">
        <v>564</v>
      </c>
      <c r="D24" s="640"/>
      <c r="E24" s="1071"/>
      <c r="F24" s="1071"/>
      <c r="G24" s="669"/>
      <c r="H24" s="1071"/>
      <c r="I24" s="1071"/>
      <c r="J24" s="1118"/>
      <c r="K24" s="1067"/>
      <c r="L24" s="1067"/>
    </row>
    <row r="25" spans="1:13" ht="15.75" customHeight="1">
      <c r="A25" s="621" t="s">
        <v>674</v>
      </c>
      <c r="B25" s="641"/>
      <c r="C25" s="634" t="s">
        <v>675</v>
      </c>
      <c r="D25" s="633" t="s">
        <v>676</v>
      </c>
      <c r="E25" s="1071">
        <v>58263333000</v>
      </c>
      <c r="F25" s="1071">
        <v>57994764165.62999</v>
      </c>
      <c r="G25" s="669">
        <v>3370674954.9500003</v>
      </c>
      <c r="H25" s="1071">
        <v>9442654095.4899998</v>
      </c>
      <c r="I25" s="1071">
        <v>14820888452.360006</v>
      </c>
      <c r="J25" s="1119">
        <v>5.8120332127285325E-2</v>
      </c>
      <c r="K25" s="1068">
        <v>0.16281907912449264</v>
      </c>
      <c r="L25" s="1068">
        <v>0.25555562929840236</v>
      </c>
    </row>
    <row r="26" spans="1:13" ht="15.75" customHeight="1">
      <c r="A26" s="621" t="s">
        <v>677</v>
      </c>
      <c r="B26" s="641"/>
      <c r="C26" s="634" t="s">
        <v>678</v>
      </c>
      <c r="D26" s="633" t="s">
        <v>679</v>
      </c>
      <c r="E26" s="1071">
        <v>20452490000</v>
      </c>
      <c r="F26" s="1071">
        <v>23721461105.570007</v>
      </c>
      <c r="G26" s="669">
        <v>822644963.30000019</v>
      </c>
      <c r="H26" s="1071">
        <v>1759430314.6399994</v>
      </c>
      <c r="I26" s="1071">
        <v>3455329019.8100004</v>
      </c>
      <c r="J26" s="1119">
        <v>3.4679354683883105E-2</v>
      </c>
      <c r="K26" s="1068">
        <v>7.4170402354636983E-2</v>
      </c>
      <c r="L26" s="1068">
        <v>0.14566257130757679</v>
      </c>
    </row>
    <row r="27" spans="1:13" ht="21.75" customHeight="1">
      <c r="A27" s="621" t="s">
        <v>680</v>
      </c>
      <c r="B27" s="641" t="s">
        <v>681</v>
      </c>
      <c r="C27" s="623" t="s">
        <v>682</v>
      </c>
      <c r="D27" s="640"/>
      <c r="E27" s="1072">
        <v>24058053000</v>
      </c>
      <c r="F27" s="1072">
        <v>24398086511.910011</v>
      </c>
      <c r="G27" s="670">
        <v>564391225.76999998</v>
      </c>
      <c r="H27" s="1072">
        <v>2052471895.4999995</v>
      </c>
      <c r="I27" s="1072">
        <v>2823955261.3599992</v>
      </c>
      <c r="J27" s="1118">
        <v>2.3132602038052879E-2</v>
      </c>
      <c r="K27" s="1067">
        <v>8.4124297800898362E-2</v>
      </c>
      <c r="L27" s="1067">
        <v>0.1157449482762296</v>
      </c>
    </row>
    <row r="28" spans="1:13" ht="12" customHeight="1">
      <c r="A28" s="621"/>
      <c r="B28" s="641"/>
      <c r="C28" s="632" t="s">
        <v>564</v>
      </c>
      <c r="D28" s="640"/>
      <c r="E28" s="1071"/>
      <c r="F28" s="1071"/>
      <c r="G28" s="669"/>
      <c r="H28" s="1071"/>
      <c r="I28" s="1071"/>
      <c r="J28" s="1119"/>
      <c r="K28" s="1068"/>
      <c r="L28" s="1068"/>
    </row>
    <row r="29" spans="1:13" ht="30" customHeight="1">
      <c r="A29" s="637" t="s">
        <v>683</v>
      </c>
      <c r="B29" s="641"/>
      <c r="C29" s="638" t="s">
        <v>684</v>
      </c>
      <c r="D29" s="642" t="s">
        <v>685</v>
      </c>
      <c r="E29" s="1071">
        <v>16909039000</v>
      </c>
      <c r="F29" s="1071">
        <v>18246901344.279999</v>
      </c>
      <c r="G29" s="669">
        <v>525106924.29999995</v>
      </c>
      <c r="H29" s="1071">
        <v>1934778741.96</v>
      </c>
      <c r="I29" s="1071">
        <v>2498528093.7700005</v>
      </c>
      <c r="J29" s="1119">
        <v>2.8777868329112735E-2</v>
      </c>
      <c r="K29" s="1068">
        <v>0.10603327685368949</v>
      </c>
      <c r="L29" s="1068">
        <v>0.13692889804291258</v>
      </c>
    </row>
    <row r="30" spans="1:13" ht="47.25" customHeight="1">
      <c r="A30" s="637" t="s">
        <v>686</v>
      </c>
      <c r="B30" s="641"/>
      <c r="C30" s="638" t="s">
        <v>687</v>
      </c>
      <c r="D30" s="642" t="s">
        <v>688</v>
      </c>
      <c r="E30" s="1071">
        <v>40009000</v>
      </c>
      <c r="F30" s="1071">
        <v>196886964.35999998</v>
      </c>
      <c r="G30" s="669">
        <v>6055.61</v>
      </c>
      <c r="H30" s="1071">
        <v>2238140.84</v>
      </c>
      <c r="I30" s="1071">
        <v>64612480.699999996</v>
      </c>
      <c r="J30" s="1119">
        <v>3.0756784836844543E-5</v>
      </c>
      <c r="K30" s="1068">
        <v>1.136764359832197E-2</v>
      </c>
      <c r="L30" s="1068">
        <v>0.32817043479759606</v>
      </c>
      <c r="M30" s="643"/>
    </row>
    <row r="31" spans="1:13" ht="30">
      <c r="A31" s="637" t="s">
        <v>689</v>
      </c>
      <c r="B31" s="641"/>
      <c r="C31" s="638" t="s">
        <v>690</v>
      </c>
      <c r="D31" s="642" t="s">
        <v>691</v>
      </c>
      <c r="E31" s="1071">
        <v>20150000</v>
      </c>
      <c r="F31" s="1071">
        <v>353957759.40999997</v>
      </c>
      <c r="G31" s="669"/>
      <c r="H31" s="1071">
        <v>6639917.3899999997</v>
      </c>
      <c r="I31" s="1071">
        <v>10777890.030000001</v>
      </c>
      <c r="J31" s="1119">
        <v>0</v>
      </c>
      <c r="K31" s="1068">
        <v>1.875906718662659E-2</v>
      </c>
      <c r="L31" s="1068">
        <v>3.0449650398864814E-2</v>
      </c>
    </row>
    <row r="32" spans="1:13" ht="21.75" customHeight="1">
      <c r="A32" s="637" t="s">
        <v>692</v>
      </c>
      <c r="B32" s="644" t="s">
        <v>693</v>
      </c>
      <c r="C32" s="645" t="s">
        <v>694</v>
      </c>
      <c r="D32" s="646"/>
      <c r="E32" s="1070">
        <v>27599900000</v>
      </c>
      <c r="F32" s="1070">
        <v>27299905000</v>
      </c>
      <c r="G32" s="657">
        <v>3637611105.4899998</v>
      </c>
      <c r="H32" s="1070">
        <v>4542075831.9799995</v>
      </c>
      <c r="I32" s="1070">
        <v>5822827122.6300001</v>
      </c>
      <c r="J32" s="1118">
        <v>0.13324629171749863</v>
      </c>
      <c r="K32" s="1067">
        <v>0.166376983069355</v>
      </c>
      <c r="L32" s="1067">
        <v>0.21329111301412954</v>
      </c>
    </row>
    <row r="33" spans="1:14" ht="21.75" customHeight="1">
      <c r="A33" s="637" t="s">
        <v>695</v>
      </c>
      <c r="B33" s="644" t="s">
        <v>696</v>
      </c>
      <c r="C33" s="645" t="s">
        <v>697</v>
      </c>
      <c r="D33" s="646"/>
      <c r="E33" s="1072">
        <v>23327650000</v>
      </c>
      <c r="F33" s="1072">
        <v>22349770706.959999</v>
      </c>
      <c r="G33" s="670">
        <v>3547050169.4799995</v>
      </c>
      <c r="H33" s="1072">
        <v>5739182921.4699993</v>
      </c>
      <c r="I33" s="1072">
        <v>7022972606.3800001</v>
      </c>
      <c r="J33" s="1118">
        <v>0.15870633376902626</v>
      </c>
      <c r="K33" s="1067">
        <v>0.25678934234805129</v>
      </c>
      <c r="L33" s="1067">
        <v>0.31423018600333819</v>
      </c>
    </row>
    <row r="34" spans="1:14" ht="21.75" customHeight="1">
      <c r="A34" s="637" t="s">
        <v>698</v>
      </c>
      <c r="B34" s="647" t="s">
        <v>699</v>
      </c>
      <c r="C34" s="648" t="s">
        <v>700</v>
      </c>
      <c r="D34" s="649"/>
      <c r="E34" s="1073">
        <v>10475682000</v>
      </c>
      <c r="F34" s="1073">
        <v>9369319419.4599991</v>
      </c>
      <c r="G34" s="671">
        <v>562204724.34000003</v>
      </c>
      <c r="H34" s="1073">
        <v>1238693898.5499969</v>
      </c>
      <c r="I34" s="1073">
        <v>1974338867.4100039</v>
      </c>
      <c r="J34" s="1160">
        <v>6.0004862591439188E-2</v>
      </c>
      <c r="K34" s="1069">
        <v>0.13220745745707418</v>
      </c>
      <c r="L34" s="1069">
        <v>0.21072382945012189</v>
      </c>
    </row>
    <row r="35" spans="1:14" s="779" customFormat="1" ht="14.25">
      <c r="E35" s="780"/>
    </row>
    <row r="36" spans="1:14" s="779" customFormat="1" ht="14.25">
      <c r="E36" s="780"/>
    </row>
    <row r="37" spans="1:14" s="779" customFormat="1" ht="14.25">
      <c r="E37" s="780"/>
    </row>
    <row r="38" spans="1:14" ht="15.75">
      <c r="B38" s="599"/>
      <c r="C38" s="600"/>
      <c r="D38" s="601"/>
      <c r="E38" s="99" t="s">
        <v>227</v>
      </c>
      <c r="F38" s="923" t="s">
        <v>516</v>
      </c>
      <c r="G38" s="602" t="s">
        <v>229</v>
      </c>
      <c r="H38" s="603"/>
      <c r="I38" s="603"/>
      <c r="J38" s="603" t="s">
        <v>433</v>
      </c>
      <c r="K38" s="603"/>
      <c r="L38" s="604"/>
    </row>
    <row r="39" spans="1:14" ht="15.75">
      <c r="B39" s="605" t="s">
        <v>3</v>
      </c>
      <c r="C39" s="606"/>
      <c r="D39" s="607"/>
      <c r="E39" s="102" t="s">
        <v>228</v>
      </c>
      <c r="F39" s="924" t="s">
        <v>519</v>
      </c>
      <c r="G39" s="609"/>
      <c r="H39" s="609"/>
      <c r="I39" s="609"/>
      <c r="J39" s="609"/>
      <c r="K39" s="781"/>
      <c r="L39" s="781"/>
    </row>
    <row r="40" spans="1:14" ht="15.75">
      <c r="B40" s="610"/>
      <c r="C40" s="597"/>
      <c r="D40" s="611"/>
      <c r="E40" s="105" t="s">
        <v>743</v>
      </c>
      <c r="F40" s="608"/>
      <c r="G40" s="612" t="s">
        <v>750</v>
      </c>
      <c r="H40" s="613" t="s">
        <v>751</v>
      </c>
      <c r="I40" s="613" t="s">
        <v>752</v>
      </c>
      <c r="J40" s="1095" t="s">
        <v>531</v>
      </c>
      <c r="K40" s="1096" t="s">
        <v>456</v>
      </c>
      <c r="L40" s="1096" t="s">
        <v>758</v>
      </c>
    </row>
    <row r="41" spans="1:14">
      <c r="B41" s="615"/>
      <c r="C41" s="616"/>
      <c r="D41" s="617"/>
      <c r="E41" s="1644" t="s">
        <v>646</v>
      </c>
      <c r="F41" s="1645"/>
      <c r="G41" s="1645"/>
      <c r="H41" s="1645"/>
      <c r="I41" s="1646"/>
      <c r="J41" s="782"/>
      <c r="K41" s="782"/>
      <c r="L41" s="782"/>
    </row>
    <row r="42" spans="1:14">
      <c r="B42" s="1647">
        <v>1</v>
      </c>
      <c r="C42" s="1648"/>
      <c r="D42" s="1648"/>
      <c r="E42" s="1147">
        <v>2</v>
      </c>
      <c r="F42" s="619">
        <v>3</v>
      </c>
      <c r="G42" s="619">
        <v>4</v>
      </c>
      <c r="H42" s="620">
        <v>5</v>
      </c>
      <c r="I42" s="620">
        <v>6</v>
      </c>
      <c r="J42" s="709">
        <v>7</v>
      </c>
      <c r="K42" s="891">
        <v>8</v>
      </c>
      <c r="L42" s="709">
        <v>9</v>
      </c>
    </row>
    <row r="43" spans="1:14" ht="15.75">
      <c r="B43" s="622" t="s">
        <v>648</v>
      </c>
      <c r="C43" s="623"/>
      <c r="D43" s="624"/>
      <c r="E43" s="1124">
        <v>435340000000</v>
      </c>
      <c r="F43" s="1124">
        <v>435340000000</v>
      </c>
      <c r="G43" s="1124">
        <v>148522813926.77008</v>
      </c>
      <c r="H43" s="1124">
        <v>182951413608.42972</v>
      </c>
      <c r="I43" s="1124">
        <v>214512294099.32001</v>
      </c>
      <c r="J43" s="889">
        <v>0.34116509837545383</v>
      </c>
      <c r="K43" s="652">
        <v>0.42024949145134771</v>
      </c>
      <c r="L43" s="652">
        <v>0.49274657531887722</v>
      </c>
      <c r="N43" s="668"/>
    </row>
    <row r="44" spans="1:14" ht="15.75">
      <c r="B44" s="626" t="s">
        <v>536</v>
      </c>
      <c r="C44" s="627"/>
      <c r="D44" s="624"/>
      <c r="E44" s="1072"/>
      <c r="F44" s="1072"/>
      <c r="G44" s="1072"/>
      <c r="H44" s="1072"/>
      <c r="I44" s="1072"/>
      <c r="J44" s="1118"/>
      <c r="K44" s="1067"/>
      <c r="L44" s="1067"/>
      <c r="N44" s="668"/>
    </row>
    <row r="45" spans="1:14" ht="15.75">
      <c r="B45" s="628" t="s">
        <v>622</v>
      </c>
      <c r="C45" s="629" t="s">
        <v>650</v>
      </c>
      <c r="D45" s="630"/>
      <c r="E45" s="1072">
        <v>235893971000</v>
      </c>
      <c r="F45" s="1072">
        <v>237810463823.89001</v>
      </c>
      <c r="G45" s="1072">
        <v>86267084104.850067</v>
      </c>
      <c r="H45" s="1072">
        <v>106977261213.58994</v>
      </c>
      <c r="I45" s="1072">
        <v>126102592346.40007</v>
      </c>
      <c r="J45" s="1118">
        <v>0.36275562781263887</v>
      </c>
      <c r="K45" s="1067">
        <v>0.44984253213017444</v>
      </c>
      <c r="L45" s="1067">
        <v>0.53026511247118646</v>
      </c>
      <c r="N45" s="668"/>
    </row>
    <row r="46" spans="1:14">
      <c r="B46" s="631"/>
      <c r="C46" s="632" t="s">
        <v>564</v>
      </c>
      <c r="D46" s="633"/>
      <c r="E46" s="1071"/>
      <c r="F46" s="1071"/>
      <c r="G46" s="1071"/>
      <c r="H46" s="1071"/>
      <c r="I46" s="1071"/>
      <c r="J46" s="1119"/>
      <c r="K46" s="1068"/>
      <c r="L46" s="1068"/>
      <c r="N46" s="668"/>
    </row>
    <row r="47" spans="1:14">
      <c r="B47" s="631"/>
      <c r="C47" s="634" t="s">
        <v>652</v>
      </c>
      <c r="D47" s="633" t="s">
        <v>653</v>
      </c>
      <c r="E47" s="1071">
        <v>66697426000</v>
      </c>
      <c r="F47" s="1071">
        <v>66455524962</v>
      </c>
      <c r="G47" s="1071">
        <v>28174603040</v>
      </c>
      <c r="H47" s="1071">
        <v>33673209464</v>
      </c>
      <c r="I47" s="1071">
        <v>38817891488</v>
      </c>
      <c r="J47" s="1119">
        <v>0.42396178581254979</v>
      </c>
      <c r="K47" s="1068">
        <v>0.50670293377796216</v>
      </c>
      <c r="L47" s="1068">
        <v>0.58411834847736888</v>
      </c>
      <c r="N47" s="668"/>
    </row>
    <row r="48" spans="1:14">
      <c r="B48" s="631"/>
      <c r="C48" s="634" t="s">
        <v>655</v>
      </c>
      <c r="D48" s="633" t="s">
        <v>656</v>
      </c>
      <c r="E48" s="1071">
        <v>52612361000</v>
      </c>
      <c r="F48" s="1071">
        <v>54212361000</v>
      </c>
      <c r="G48" s="1071">
        <v>20320127043.73</v>
      </c>
      <c r="H48" s="1071">
        <v>26467509424.040001</v>
      </c>
      <c r="I48" s="1071">
        <v>30434619519.059998</v>
      </c>
      <c r="J48" s="1119">
        <v>0.37482460953379249</v>
      </c>
      <c r="K48" s="1068">
        <v>0.48821908759959748</v>
      </c>
      <c r="L48" s="1068">
        <v>0.56139631179427874</v>
      </c>
      <c r="N48" s="668"/>
    </row>
    <row r="49" spans="2:14">
      <c r="B49" s="631"/>
      <c r="C49" s="634"/>
      <c r="D49" s="633" t="s">
        <v>564</v>
      </c>
      <c r="E49" s="1071"/>
      <c r="F49" s="1071"/>
      <c r="G49" s="1071"/>
      <c r="H49" s="1071"/>
      <c r="I49" s="1071"/>
      <c r="J49" s="1119"/>
      <c r="K49" s="1068"/>
      <c r="L49" s="1068"/>
      <c r="N49" s="668"/>
    </row>
    <row r="50" spans="2:14">
      <c r="B50" s="635"/>
      <c r="C50" s="634"/>
      <c r="D50" s="633" t="s">
        <v>658</v>
      </c>
      <c r="E50" s="1071">
        <v>33522023000</v>
      </c>
      <c r="F50" s="1071">
        <v>33522023000</v>
      </c>
      <c r="G50" s="1071">
        <v>13955731893.68</v>
      </c>
      <c r="H50" s="1071">
        <v>18154781478.279999</v>
      </c>
      <c r="I50" s="1071">
        <v>20118693472.07</v>
      </c>
      <c r="J50" s="1119">
        <v>0.4163153248143765</v>
      </c>
      <c r="K50" s="1068">
        <v>0.54157774064769293</v>
      </c>
      <c r="L50" s="1068">
        <v>0.60016346483832439</v>
      </c>
      <c r="N50" s="668"/>
    </row>
    <row r="51" spans="2:14">
      <c r="B51" s="631"/>
      <c r="C51" s="634"/>
      <c r="D51" s="636" t="s">
        <v>660</v>
      </c>
      <c r="E51" s="1071">
        <v>17627638000</v>
      </c>
      <c r="F51" s="1071">
        <v>17627638000</v>
      </c>
      <c r="G51" s="1071">
        <v>5913758484.0500002</v>
      </c>
      <c r="H51" s="1071">
        <v>7723488279.7600002</v>
      </c>
      <c r="I51" s="1071">
        <v>9420603380.9899998</v>
      </c>
      <c r="J51" s="1119">
        <v>0.33548218337873742</v>
      </c>
      <c r="K51" s="1068">
        <v>0.43814652194241793</v>
      </c>
      <c r="L51" s="1068">
        <v>0.53442233048976839</v>
      </c>
      <c r="N51" s="668"/>
    </row>
    <row r="52" spans="2:14" ht="45">
      <c r="B52" s="631"/>
      <c r="C52" s="638" t="s">
        <v>662</v>
      </c>
      <c r="D52" s="639" t="s">
        <v>663</v>
      </c>
      <c r="E52" s="1071">
        <v>58931034000</v>
      </c>
      <c r="F52" s="1071">
        <v>61944807124.100006</v>
      </c>
      <c r="G52" s="1071">
        <v>21344365486.799999</v>
      </c>
      <c r="H52" s="1071">
        <v>26290040437.5</v>
      </c>
      <c r="I52" s="1071">
        <v>31478525211.879997</v>
      </c>
      <c r="J52" s="1119">
        <v>0.3445706989455754</v>
      </c>
      <c r="K52" s="1068">
        <v>0.42441072396642748</v>
      </c>
      <c r="L52" s="1068">
        <v>0.50817052588146783</v>
      </c>
      <c r="N52" s="668"/>
    </row>
    <row r="53" spans="2:14" ht="30">
      <c r="B53" s="631"/>
      <c r="C53" s="638" t="s">
        <v>665</v>
      </c>
      <c r="D53" s="639" t="s">
        <v>666</v>
      </c>
      <c r="E53" s="1071">
        <v>3184860000</v>
      </c>
      <c r="F53" s="1071">
        <v>5746587895.0100021</v>
      </c>
      <c r="G53" s="1071">
        <v>1220370887.47</v>
      </c>
      <c r="H53" s="1071">
        <v>1941140476.3500001</v>
      </c>
      <c r="I53" s="1071">
        <v>2663708576.3800001</v>
      </c>
      <c r="J53" s="1119">
        <v>0.21236443429842919</v>
      </c>
      <c r="K53" s="1068">
        <v>0.33779009593424508</v>
      </c>
      <c r="L53" s="1068">
        <v>0.46352872783743682</v>
      </c>
      <c r="N53" s="668"/>
    </row>
    <row r="54" spans="2:14" ht="30">
      <c r="B54" s="631"/>
      <c r="C54" s="638" t="s">
        <v>668</v>
      </c>
      <c r="D54" s="639" t="s">
        <v>742</v>
      </c>
      <c r="E54" s="1071">
        <v>20276325000</v>
      </c>
      <c r="F54" s="1071">
        <v>20264775654</v>
      </c>
      <c r="G54" s="1071">
        <v>6856793427</v>
      </c>
      <c r="H54" s="1071">
        <v>8638008170</v>
      </c>
      <c r="I54" s="1071">
        <v>10316066494.610001</v>
      </c>
      <c r="J54" s="1119">
        <v>0.33836019426381159</v>
      </c>
      <c r="K54" s="1068">
        <v>0.42625728098277621</v>
      </c>
      <c r="L54" s="1068">
        <v>0.50906393787654614</v>
      </c>
      <c r="N54" s="668"/>
    </row>
    <row r="55" spans="2:14" ht="15.75">
      <c r="B55" s="622" t="s">
        <v>637</v>
      </c>
      <c r="C55" s="623" t="s">
        <v>670</v>
      </c>
      <c r="D55" s="640"/>
      <c r="E55" s="1072">
        <v>26270074000</v>
      </c>
      <c r="F55" s="1072">
        <v>26199588855.529999</v>
      </c>
      <c r="G55" s="1072">
        <v>8787762060.3399849</v>
      </c>
      <c r="H55" s="1072">
        <v>10882135659.899986</v>
      </c>
      <c r="I55" s="1072">
        <v>13140085147.280033</v>
      </c>
      <c r="J55" s="1118">
        <v>0.33541602919028762</v>
      </c>
      <c r="K55" s="1067">
        <v>0.41535520728612779</v>
      </c>
      <c r="L55" s="1067">
        <v>0.50153783785452533</v>
      </c>
      <c r="N55" s="668"/>
    </row>
    <row r="56" spans="2:14" ht="15.75">
      <c r="B56" s="641" t="s">
        <v>672</v>
      </c>
      <c r="C56" s="623" t="s">
        <v>673</v>
      </c>
      <c r="D56" s="640"/>
      <c r="E56" s="1072">
        <v>87714670000</v>
      </c>
      <c r="F56" s="1072">
        <v>87912865682.249939</v>
      </c>
      <c r="G56" s="1072">
        <v>26628750436.49004</v>
      </c>
      <c r="H56" s="1072">
        <v>32716639759.479794</v>
      </c>
      <c r="I56" s="1072">
        <v>38895918362.439903</v>
      </c>
      <c r="J56" s="1118">
        <v>0.30289935642339688</v>
      </c>
      <c r="K56" s="1067">
        <v>0.37214848481597673</v>
      </c>
      <c r="L56" s="1067">
        <v>0.44243715707123388</v>
      </c>
      <c r="N56" s="668"/>
    </row>
    <row r="57" spans="2:14" ht="15.75">
      <c r="B57" s="641"/>
      <c r="C57" s="632" t="s">
        <v>564</v>
      </c>
      <c r="D57" s="640"/>
      <c r="E57" s="1071"/>
      <c r="F57" s="1071"/>
      <c r="G57" s="1071"/>
      <c r="H57" s="1071"/>
      <c r="I57" s="1071"/>
      <c r="J57" s="1118"/>
      <c r="K57" s="1067"/>
      <c r="L57" s="1067"/>
      <c r="N57" s="668"/>
    </row>
    <row r="58" spans="2:14" ht="15.75">
      <c r="B58" s="641"/>
      <c r="C58" s="634" t="s">
        <v>675</v>
      </c>
      <c r="D58" s="633" t="s">
        <v>676</v>
      </c>
      <c r="E58" s="1071">
        <v>58263333000</v>
      </c>
      <c r="F58" s="1071">
        <v>57994764165.62999</v>
      </c>
      <c r="G58" s="1071">
        <v>19509857618.229996</v>
      </c>
      <c r="H58" s="1071">
        <v>23823635825.859997</v>
      </c>
      <c r="I58" s="1071">
        <v>28228541898.860008</v>
      </c>
      <c r="J58" s="1119">
        <v>0.33640722397820033</v>
      </c>
      <c r="K58" s="1068">
        <v>0.41078942502155796</v>
      </c>
      <c r="L58" s="1068">
        <v>0.4867429380045547</v>
      </c>
      <c r="N58" s="668"/>
    </row>
    <row r="59" spans="2:14" ht="15.75">
      <c r="B59" s="641"/>
      <c r="C59" s="634" t="s">
        <v>678</v>
      </c>
      <c r="D59" s="633" t="s">
        <v>679</v>
      </c>
      <c r="E59" s="1071">
        <v>20452490000</v>
      </c>
      <c r="F59" s="1071">
        <v>23721461105.570007</v>
      </c>
      <c r="G59" s="1071">
        <v>5221684859.909996</v>
      </c>
      <c r="H59" s="1071">
        <v>6434598800.3399963</v>
      </c>
      <c r="I59" s="1071">
        <v>7817086017.8300028</v>
      </c>
      <c r="J59" s="1119">
        <v>0.22012492555460247</v>
      </c>
      <c r="K59" s="1068">
        <v>0.27125642774293934</v>
      </c>
      <c r="L59" s="1068">
        <v>0.32953644731413623</v>
      </c>
      <c r="N59" s="668"/>
    </row>
    <row r="60" spans="2:14" ht="15.75">
      <c r="B60" s="641" t="s">
        <v>681</v>
      </c>
      <c r="C60" s="623" t="s">
        <v>682</v>
      </c>
      <c r="D60" s="640"/>
      <c r="E60" s="1072">
        <v>24058053000</v>
      </c>
      <c r="F60" s="1072">
        <v>24398086511.910011</v>
      </c>
      <c r="G60" s="1072">
        <v>3974662474.3399978</v>
      </c>
      <c r="H60" s="1072">
        <v>4718172588.1299944</v>
      </c>
      <c r="I60" s="1072">
        <v>5930007289.3399992</v>
      </c>
      <c r="J60" s="1118">
        <v>0.16290877862080505</v>
      </c>
      <c r="K60" s="1067">
        <v>0.19338289442603632</v>
      </c>
      <c r="L60" s="1067">
        <v>0.24305214617733426</v>
      </c>
      <c r="N60" s="668"/>
    </row>
    <row r="61" spans="2:14" ht="15.75">
      <c r="B61" s="641"/>
      <c r="C61" s="632" t="s">
        <v>564</v>
      </c>
      <c r="D61" s="640"/>
      <c r="E61" s="1071"/>
      <c r="F61" s="1071"/>
      <c r="G61" s="1071"/>
      <c r="H61" s="1071"/>
      <c r="I61" s="1071"/>
      <c r="J61" s="1119"/>
      <c r="K61" s="1068"/>
      <c r="L61" s="1068"/>
      <c r="N61" s="668"/>
    </row>
    <row r="62" spans="2:14" ht="30">
      <c r="B62" s="641"/>
      <c r="C62" s="638" t="s">
        <v>684</v>
      </c>
      <c r="D62" s="642" t="s">
        <v>685</v>
      </c>
      <c r="E62" s="1071">
        <v>16909039000</v>
      </c>
      <c r="F62" s="1071">
        <v>18246901344.279999</v>
      </c>
      <c r="G62" s="1071">
        <v>3139571366.139998</v>
      </c>
      <c r="H62" s="1071">
        <v>3612565852.1699986</v>
      </c>
      <c r="I62" s="1071">
        <v>4643712536.2599964</v>
      </c>
      <c r="J62" s="1119">
        <v>0.17206052177862979</v>
      </c>
      <c r="K62" s="1068">
        <v>0.19798242912638198</v>
      </c>
      <c r="L62" s="1068">
        <v>0.2544932122250827</v>
      </c>
      <c r="N62" s="668"/>
    </row>
    <row r="63" spans="2:14" ht="45">
      <c r="B63" s="641"/>
      <c r="C63" s="638" t="s">
        <v>687</v>
      </c>
      <c r="D63" s="642" t="s">
        <v>688</v>
      </c>
      <c r="E63" s="1071">
        <v>40009000</v>
      </c>
      <c r="F63" s="1071">
        <v>196886964.35999998</v>
      </c>
      <c r="G63" s="1071">
        <v>75454310.25</v>
      </c>
      <c r="H63" s="1071">
        <v>90400968.819999993</v>
      </c>
      <c r="I63" s="1071">
        <v>99601728.210000008</v>
      </c>
      <c r="J63" s="1119">
        <v>0.38323669875896299</v>
      </c>
      <c r="K63" s="1068">
        <v>0.45915162090012934</v>
      </c>
      <c r="L63" s="1068">
        <v>0.50588279693256999</v>
      </c>
      <c r="N63" s="668"/>
    </row>
    <row r="64" spans="2:14" ht="30">
      <c r="B64" s="641"/>
      <c r="C64" s="638" t="s">
        <v>690</v>
      </c>
      <c r="D64" s="642" t="s">
        <v>691</v>
      </c>
      <c r="E64" s="1071">
        <v>20150000</v>
      </c>
      <c r="F64" s="1071">
        <v>353957759.40999997</v>
      </c>
      <c r="G64" s="1071">
        <v>12574420.890000001</v>
      </c>
      <c r="H64" s="1071">
        <v>19138389.539999999</v>
      </c>
      <c r="I64" s="1071">
        <v>55395936.960000001</v>
      </c>
      <c r="J64" s="1119">
        <v>3.5525201964663439E-2</v>
      </c>
      <c r="K64" s="1068">
        <v>5.4069699084718821E-2</v>
      </c>
      <c r="L64" s="1068">
        <v>0.15650437230797704</v>
      </c>
      <c r="N64" s="668"/>
    </row>
    <row r="65" spans="2:14" ht="15.75">
      <c r="B65" s="644" t="s">
        <v>693</v>
      </c>
      <c r="C65" s="645" t="s">
        <v>694</v>
      </c>
      <c r="D65" s="646"/>
      <c r="E65" s="1070">
        <v>27599900000</v>
      </c>
      <c r="F65" s="1070">
        <v>27299905000</v>
      </c>
      <c r="G65" s="1070">
        <v>11258891874.92</v>
      </c>
      <c r="H65" s="1070">
        <v>12556873439.969999</v>
      </c>
      <c r="I65" s="1070">
        <v>13111398629.85</v>
      </c>
      <c r="J65" s="1118">
        <v>0.41241505693591241</v>
      </c>
      <c r="K65" s="1067">
        <v>0.45996033465940628</v>
      </c>
      <c r="L65" s="1067">
        <v>0.48027268336098605</v>
      </c>
      <c r="N65" s="668"/>
    </row>
    <row r="66" spans="2:14" ht="15.75">
      <c r="B66" s="644" t="s">
        <v>696</v>
      </c>
      <c r="C66" s="645" t="s">
        <v>697</v>
      </c>
      <c r="D66" s="646"/>
      <c r="E66" s="1072">
        <v>23327650000</v>
      </c>
      <c r="F66" s="1072">
        <v>22349770706.959999</v>
      </c>
      <c r="G66" s="1072">
        <v>8967316182.7700005</v>
      </c>
      <c r="H66" s="1072">
        <v>11712421185.179998</v>
      </c>
      <c r="I66" s="1072">
        <v>13261553328.369999</v>
      </c>
      <c r="J66" s="1118">
        <v>0.40122631683095816</v>
      </c>
      <c r="K66" s="1067">
        <v>0.52405106695491077</v>
      </c>
      <c r="L66" s="1067">
        <v>0.59336417819446285</v>
      </c>
      <c r="N66" s="668"/>
    </row>
    <row r="67" spans="2:14" ht="15.75">
      <c r="B67" s="647" t="s">
        <v>699</v>
      </c>
      <c r="C67" s="648" t="s">
        <v>700</v>
      </c>
      <c r="D67" s="649"/>
      <c r="E67" s="1073">
        <v>10475682000</v>
      </c>
      <c r="F67" s="1073">
        <v>9369319419.4599991</v>
      </c>
      <c r="G67" s="1073">
        <v>2638346793.0599971</v>
      </c>
      <c r="H67" s="1073">
        <v>3387909762.1800075</v>
      </c>
      <c r="I67" s="1073">
        <v>4070738995.639998</v>
      </c>
      <c r="J67" s="1160">
        <v>0.28159428395409092</v>
      </c>
      <c r="K67" s="1069">
        <v>0.36159614274045848</v>
      </c>
      <c r="L67" s="1069">
        <v>0.43447542061434119</v>
      </c>
      <c r="N67" s="668"/>
    </row>
    <row r="71" spans="2:14" ht="15.75">
      <c r="B71" s="599"/>
      <c r="C71" s="600"/>
      <c r="D71" s="601"/>
      <c r="E71" s="99" t="s">
        <v>227</v>
      </c>
      <c r="F71" s="923" t="s">
        <v>516</v>
      </c>
      <c r="G71" s="602" t="s">
        <v>229</v>
      </c>
      <c r="H71" s="603"/>
      <c r="I71" s="603"/>
      <c r="J71" s="603" t="s">
        <v>433</v>
      </c>
      <c r="K71" s="603"/>
      <c r="L71" s="604"/>
    </row>
    <row r="72" spans="2:14" ht="15.75">
      <c r="B72" s="605" t="s">
        <v>3</v>
      </c>
      <c r="C72" s="606"/>
      <c r="D72" s="607"/>
      <c r="E72" s="102" t="s">
        <v>228</v>
      </c>
      <c r="F72" s="924" t="s">
        <v>519</v>
      </c>
      <c r="G72" s="609"/>
      <c r="H72" s="609"/>
      <c r="I72" s="609"/>
      <c r="J72" s="609"/>
      <c r="K72" s="781"/>
      <c r="L72" s="781"/>
    </row>
    <row r="73" spans="2:14" ht="15.75">
      <c r="B73" s="610"/>
      <c r="C73" s="597"/>
      <c r="D73" s="611"/>
      <c r="E73" s="105" t="s">
        <v>743</v>
      </c>
      <c r="F73" s="608"/>
      <c r="G73" s="612" t="s">
        <v>767</v>
      </c>
      <c r="H73" s="613" t="s">
        <v>768</v>
      </c>
      <c r="I73" s="613" t="s">
        <v>769</v>
      </c>
      <c r="J73" s="1095" t="s">
        <v>531</v>
      </c>
      <c r="K73" s="1096" t="s">
        <v>456</v>
      </c>
      <c r="L73" s="1096" t="s">
        <v>758</v>
      </c>
    </row>
    <row r="74" spans="2:14">
      <c r="B74" s="615"/>
      <c r="C74" s="616"/>
      <c r="D74" s="617"/>
      <c r="E74" s="1644" t="s">
        <v>646</v>
      </c>
      <c r="F74" s="1645"/>
      <c r="G74" s="1645"/>
      <c r="H74" s="1645"/>
      <c r="I74" s="1646"/>
      <c r="J74" s="782"/>
      <c r="K74" s="782"/>
      <c r="L74" s="782"/>
    </row>
    <row r="75" spans="2:14">
      <c r="B75" s="1647">
        <v>1</v>
      </c>
      <c r="C75" s="1648"/>
      <c r="D75" s="1648"/>
      <c r="E75" s="1187">
        <v>2</v>
      </c>
      <c r="F75" s="619">
        <v>3</v>
      </c>
      <c r="G75" s="619">
        <v>4</v>
      </c>
      <c r="H75" s="620">
        <v>5</v>
      </c>
      <c r="I75" s="620">
        <v>6</v>
      </c>
      <c r="J75" s="709">
        <v>7</v>
      </c>
      <c r="K75" s="891">
        <v>8</v>
      </c>
      <c r="L75" s="709">
        <v>9</v>
      </c>
    </row>
    <row r="76" spans="2:14" ht="15.75">
      <c r="B76" s="622" t="s">
        <v>648</v>
      </c>
      <c r="C76" s="623"/>
      <c r="D76" s="624"/>
      <c r="E76" s="1124">
        <v>435340000000</v>
      </c>
      <c r="F76" s="1124">
        <v>435340000000</v>
      </c>
      <c r="G76" s="1124">
        <v>252101391012.90027</v>
      </c>
      <c r="H76" s="1201">
        <v>282208425672.37006</v>
      </c>
      <c r="I76" s="1201">
        <v>318266374345.23981</v>
      </c>
      <c r="J76" s="889">
        <v>0.57909080491776599</v>
      </c>
      <c r="K76" s="1192">
        <v>0.64824832469419313</v>
      </c>
      <c r="L76" s="1192">
        <v>0.73107542230265954</v>
      </c>
    </row>
    <row r="77" spans="2:14" ht="15.75">
      <c r="B77" s="626" t="s">
        <v>536</v>
      </c>
      <c r="C77" s="627"/>
      <c r="D77" s="624"/>
      <c r="E77" s="1072"/>
      <c r="F77" s="1072"/>
      <c r="G77" s="1072"/>
      <c r="H77" s="1195"/>
      <c r="I77" s="1195"/>
      <c r="J77" s="1118"/>
      <c r="K77" s="1191"/>
      <c r="L77" s="1191"/>
    </row>
    <row r="78" spans="2:14" ht="15.75">
      <c r="B78" s="628" t="s">
        <v>622</v>
      </c>
      <c r="C78" s="629" t="s">
        <v>650</v>
      </c>
      <c r="D78" s="630"/>
      <c r="E78" s="1072">
        <v>235893971000</v>
      </c>
      <c r="F78" s="1072">
        <v>237810463823.89001</v>
      </c>
      <c r="G78" s="1072">
        <v>146241965918.95004</v>
      </c>
      <c r="H78" s="1195">
        <v>164671580629.83011</v>
      </c>
      <c r="I78" s="1195">
        <v>186154724401.14996</v>
      </c>
      <c r="J78" s="1118">
        <v>0.61495177111823474</v>
      </c>
      <c r="K78" s="1191">
        <v>0.69244884342758473</v>
      </c>
      <c r="L78" s="1191">
        <v>0.78278609531246868</v>
      </c>
    </row>
    <row r="79" spans="2:14">
      <c r="B79" s="631"/>
      <c r="C79" s="632" t="s">
        <v>564</v>
      </c>
      <c r="D79" s="633"/>
      <c r="E79" s="1071"/>
      <c r="F79" s="1071"/>
      <c r="G79" s="1071"/>
      <c r="H79" s="1194"/>
      <c r="I79" s="1194"/>
      <c r="J79" s="1119"/>
      <c r="K79" s="1202"/>
      <c r="L79" s="1202"/>
    </row>
    <row r="80" spans="2:14">
      <c r="B80" s="631"/>
      <c r="C80" s="634" t="s">
        <v>652</v>
      </c>
      <c r="D80" s="633" t="s">
        <v>653</v>
      </c>
      <c r="E80" s="1071">
        <v>66697426000</v>
      </c>
      <c r="F80" s="1071">
        <v>66455524962</v>
      </c>
      <c r="G80" s="1071">
        <v>44043696506</v>
      </c>
      <c r="H80" s="1194">
        <v>49202719456</v>
      </c>
      <c r="I80" s="1194">
        <v>54341892937</v>
      </c>
      <c r="J80" s="1119">
        <v>0.66275447423197198</v>
      </c>
      <c r="K80" s="1202">
        <v>0.74038568627867518</v>
      </c>
      <c r="L80" s="1202">
        <v>0.8177182103079208</v>
      </c>
    </row>
    <row r="81" spans="2:12">
      <c r="B81" s="631"/>
      <c r="C81" s="634" t="s">
        <v>655</v>
      </c>
      <c r="D81" s="633" t="s">
        <v>656</v>
      </c>
      <c r="E81" s="1071">
        <v>52612361000</v>
      </c>
      <c r="F81" s="1071">
        <v>54212361000</v>
      </c>
      <c r="G81" s="1071">
        <v>34735032463.940002</v>
      </c>
      <c r="H81" s="1194">
        <v>38519739710.470001</v>
      </c>
      <c r="I81" s="1194">
        <v>45469538931.739998</v>
      </c>
      <c r="J81" s="1119">
        <v>0.6407216329120955</v>
      </c>
      <c r="K81" s="1202">
        <v>0.7105342582380797</v>
      </c>
      <c r="L81" s="1202">
        <v>0.83873009942769317</v>
      </c>
    </row>
    <row r="82" spans="2:12">
      <c r="B82" s="631"/>
      <c r="C82" s="634"/>
      <c r="D82" s="633" t="s">
        <v>564</v>
      </c>
      <c r="E82" s="1071"/>
      <c r="F82" s="1071"/>
      <c r="G82" s="1071"/>
      <c r="H82" s="1194"/>
      <c r="I82" s="1194"/>
      <c r="J82" s="1119"/>
      <c r="K82" s="1202"/>
      <c r="L82" s="1202"/>
    </row>
    <row r="83" spans="2:12">
      <c r="B83" s="635"/>
      <c r="C83" s="634"/>
      <c r="D83" s="633" t="s">
        <v>658</v>
      </c>
      <c r="E83" s="1071">
        <v>33522023000</v>
      </c>
      <c r="F83" s="1071">
        <v>33522023000</v>
      </c>
      <c r="G83" s="1071">
        <v>22172777980.18</v>
      </c>
      <c r="H83" s="1194">
        <v>24731377930.099998</v>
      </c>
      <c r="I83" s="1194">
        <v>29254135497.029999</v>
      </c>
      <c r="J83" s="1119">
        <v>0.66143913749417804</v>
      </c>
      <c r="K83" s="1202">
        <v>0.73776507850078132</v>
      </c>
      <c r="L83" s="1202">
        <v>0.872684070917498</v>
      </c>
    </row>
    <row r="84" spans="2:12">
      <c r="B84" s="631"/>
      <c r="C84" s="634"/>
      <c r="D84" s="636" t="s">
        <v>660</v>
      </c>
      <c r="E84" s="1071">
        <v>17627638000</v>
      </c>
      <c r="F84" s="1071">
        <v>17627638000</v>
      </c>
      <c r="G84" s="1071">
        <v>10940848817.76</v>
      </c>
      <c r="H84" s="1194">
        <v>12045873114.370001</v>
      </c>
      <c r="I84" s="1194">
        <v>13591831768.709999</v>
      </c>
      <c r="J84" s="1119">
        <v>0.6206644825449672</v>
      </c>
      <c r="K84" s="1202">
        <v>0.68335151393340399</v>
      </c>
      <c r="L84" s="1202">
        <v>0.77105235362275981</v>
      </c>
    </row>
    <row r="85" spans="2:12" ht="45">
      <c r="B85" s="631"/>
      <c r="C85" s="638" t="s">
        <v>662</v>
      </c>
      <c r="D85" s="639" t="s">
        <v>663</v>
      </c>
      <c r="E85" s="1071">
        <v>58931034000</v>
      </c>
      <c r="F85" s="1071">
        <v>61944807124.100006</v>
      </c>
      <c r="G85" s="1071">
        <v>37217185863.409996</v>
      </c>
      <c r="H85" s="1194">
        <v>42724002462.179993</v>
      </c>
      <c r="I85" s="1194">
        <v>48170583966.75</v>
      </c>
      <c r="J85" s="1119">
        <v>0.60081203883400947</v>
      </c>
      <c r="K85" s="1202">
        <v>0.68971079975415661</v>
      </c>
      <c r="L85" s="1202">
        <v>0.77763716125946158</v>
      </c>
    </row>
    <row r="86" spans="2:12" ht="30">
      <c r="B86" s="631"/>
      <c r="C86" s="638" t="s">
        <v>665</v>
      </c>
      <c r="D86" s="639" t="s">
        <v>666</v>
      </c>
      <c r="E86" s="1071">
        <v>3184860000</v>
      </c>
      <c r="F86" s="1071">
        <v>5746587895.0100021</v>
      </c>
      <c r="G86" s="1071">
        <v>3121371497.6400003</v>
      </c>
      <c r="H86" s="1194">
        <v>3631117193.2700005</v>
      </c>
      <c r="I86" s="1194">
        <v>4063739268.5999994</v>
      </c>
      <c r="J86" s="1119">
        <v>0.54316953897989018</v>
      </c>
      <c r="K86" s="1202">
        <v>0.63187360214624899</v>
      </c>
      <c r="L86" s="1202">
        <v>0.70715689777036406</v>
      </c>
    </row>
    <row r="87" spans="2:12" ht="30">
      <c r="B87" s="631"/>
      <c r="C87" s="638" t="s">
        <v>668</v>
      </c>
      <c r="D87" s="639" t="s">
        <v>742</v>
      </c>
      <c r="E87" s="1071">
        <v>20276325000</v>
      </c>
      <c r="F87" s="1071">
        <v>20264775654</v>
      </c>
      <c r="G87" s="1071">
        <v>11936586835.190001</v>
      </c>
      <c r="H87" s="1194">
        <v>13485496555.210001</v>
      </c>
      <c r="I87" s="1194">
        <v>15033479113.450001</v>
      </c>
      <c r="J87" s="1119">
        <v>0.58903128457945086</v>
      </c>
      <c r="K87" s="1202">
        <v>0.66546488278285687</v>
      </c>
      <c r="L87" s="1202">
        <v>0.74185272860312124</v>
      </c>
    </row>
    <row r="88" spans="2:12" ht="15.75">
      <c r="B88" s="622" t="s">
        <v>637</v>
      </c>
      <c r="C88" s="623" t="s">
        <v>670</v>
      </c>
      <c r="D88" s="640"/>
      <c r="E88" s="1072">
        <v>26270074000</v>
      </c>
      <c r="F88" s="1072">
        <v>26199588855.529999</v>
      </c>
      <c r="G88" s="1072">
        <v>15424973466.329996</v>
      </c>
      <c r="H88" s="1195">
        <v>17665207312.059998</v>
      </c>
      <c r="I88" s="1195">
        <v>19937597205.039974</v>
      </c>
      <c r="J88" s="1118">
        <v>0.58874868424029547</v>
      </c>
      <c r="K88" s="1191">
        <v>0.67425513466908349</v>
      </c>
      <c r="L88" s="1191">
        <v>0.76098893440580484</v>
      </c>
    </row>
    <row r="89" spans="2:12" ht="15.75">
      <c r="B89" s="641" t="s">
        <v>672</v>
      </c>
      <c r="C89" s="623" t="s">
        <v>673</v>
      </c>
      <c r="D89" s="640"/>
      <c r="E89" s="1072">
        <v>87714670000</v>
      </c>
      <c r="F89" s="1072">
        <v>87912865682.249939</v>
      </c>
      <c r="G89" s="1072">
        <v>45598472095.290237</v>
      </c>
      <c r="H89" s="1195">
        <v>51900679869.359985</v>
      </c>
      <c r="I89" s="1195">
        <v>58204891310.689873</v>
      </c>
      <c r="J89" s="1118">
        <v>0.51867803126905465</v>
      </c>
      <c r="K89" s="1191">
        <v>0.59036501047467271</v>
      </c>
      <c r="L89" s="1191">
        <v>0.66207478119373531</v>
      </c>
    </row>
    <row r="90" spans="2:12" ht="15.75">
      <c r="B90" s="641"/>
      <c r="C90" s="632" t="s">
        <v>564</v>
      </c>
      <c r="D90" s="640"/>
      <c r="E90" s="1071"/>
      <c r="F90" s="1071"/>
      <c r="G90" s="1071"/>
      <c r="H90" s="1194"/>
      <c r="I90" s="1194"/>
      <c r="J90" s="1118"/>
      <c r="K90" s="1191"/>
      <c r="L90" s="1191"/>
    </row>
    <row r="91" spans="2:12" ht="15.75">
      <c r="B91" s="641"/>
      <c r="C91" s="634" t="s">
        <v>675</v>
      </c>
      <c r="D91" s="633" t="s">
        <v>676</v>
      </c>
      <c r="E91" s="1071">
        <v>58263333000</v>
      </c>
      <c r="F91" s="1071">
        <v>57994764165.62999</v>
      </c>
      <c r="G91" s="1071">
        <v>32748619659.820011</v>
      </c>
      <c r="H91" s="1194">
        <v>37187270577.289993</v>
      </c>
      <c r="I91" s="1194">
        <v>41588436036.680008</v>
      </c>
      <c r="J91" s="1119">
        <v>0.56468234901846792</v>
      </c>
      <c r="K91" s="1202">
        <v>0.64121772219100859</v>
      </c>
      <c r="L91" s="1202">
        <v>0.71710673601336883</v>
      </c>
    </row>
    <row r="92" spans="2:12" ht="15.75">
      <c r="B92" s="641"/>
      <c r="C92" s="634" t="s">
        <v>678</v>
      </c>
      <c r="D92" s="633" t="s">
        <v>679</v>
      </c>
      <c r="E92" s="1071">
        <v>20452490000</v>
      </c>
      <c r="F92" s="1071">
        <v>23721461105.570007</v>
      </c>
      <c r="G92" s="1071">
        <v>9503047376.739996</v>
      </c>
      <c r="H92" s="1194">
        <v>11045185572.529993</v>
      </c>
      <c r="I92" s="1194">
        <v>12690135340.519999</v>
      </c>
      <c r="J92" s="1119">
        <v>0.40060969830010162</v>
      </c>
      <c r="K92" s="1202">
        <v>0.46561995162837955</v>
      </c>
      <c r="L92" s="1202">
        <v>0.53496432129723426</v>
      </c>
    </row>
    <row r="93" spans="2:12" ht="15.75">
      <c r="B93" s="641" t="s">
        <v>681</v>
      </c>
      <c r="C93" s="623" t="s">
        <v>682</v>
      </c>
      <c r="D93" s="640"/>
      <c r="E93" s="1072">
        <v>24058053000</v>
      </c>
      <c r="F93" s="1072">
        <v>24398086511.910011</v>
      </c>
      <c r="G93" s="1072">
        <v>7264497924.409996</v>
      </c>
      <c r="H93" s="1195">
        <v>8256364436.5999937</v>
      </c>
      <c r="I93" s="1195">
        <v>9999161530.7299976</v>
      </c>
      <c r="J93" s="1118">
        <v>0.29774867471118305</v>
      </c>
      <c r="K93" s="1191">
        <v>0.33840212971495204</v>
      </c>
      <c r="L93" s="1191">
        <v>0.40983384192235206</v>
      </c>
    </row>
    <row r="94" spans="2:12" ht="15.75">
      <c r="B94" s="641"/>
      <c r="C94" s="632" t="s">
        <v>564</v>
      </c>
      <c r="D94" s="640"/>
      <c r="E94" s="1071"/>
      <c r="F94" s="1071"/>
      <c r="G94" s="1071"/>
      <c r="H94" s="1194"/>
      <c r="I94" s="1194"/>
      <c r="J94" s="1119"/>
      <c r="K94" s="1202"/>
      <c r="L94" s="1202"/>
    </row>
    <row r="95" spans="2:12" ht="30">
      <c r="B95" s="641"/>
      <c r="C95" s="638" t="s">
        <v>684</v>
      </c>
      <c r="D95" s="642" t="s">
        <v>685</v>
      </c>
      <c r="E95" s="1071">
        <v>16909039000</v>
      </c>
      <c r="F95" s="1071">
        <v>18246901344.279999</v>
      </c>
      <c r="G95" s="1071">
        <v>5671721668.039999</v>
      </c>
      <c r="H95" s="1194">
        <v>6330666280.4599991</v>
      </c>
      <c r="I95" s="1194">
        <v>7670932300.6599998</v>
      </c>
      <c r="J95" s="1119">
        <v>0.31083204545400572</v>
      </c>
      <c r="K95" s="1202">
        <v>0.34694473110879853</v>
      </c>
      <c r="L95" s="1202">
        <v>0.42039643640999175</v>
      </c>
    </row>
    <row r="96" spans="2:12" ht="45">
      <c r="B96" s="641"/>
      <c r="C96" s="638" t="s">
        <v>687</v>
      </c>
      <c r="D96" s="642" t="s">
        <v>688</v>
      </c>
      <c r="E96" s="1071">
        <v>40009000</v>
      </c>
      <c r="F96" s="1071">
        <v>196886964.35999998</v>
      </c>
      <c r="G96" s="1071">
        <v>110555186.69999999</v>
      </c>
      <c r="H96" s="1194">
        <v>118018807.21999998</v>
      </c>
      <c r="I96" s="1194">
        <v>123631972.2</v>
      </c>
      <c r="J96" s="1119">
        <v>0.56151603057810484</v>
      </c>
      <c r="K96" s="1202">
        <v>0.59942418028350164</v>
      </c>
      <c r="L96" s="1202">
        <v>0.62793376190179795</v>
      </c>
    </row>
    <row r="97" spans="2:12" ht="30">
      <c r="B97" s="641"/>
      <c r="C97" s="638" t="s">
        <v>690</v>
      </c>
      <c r="D97" s="642" t="s">
        <v>691</v>
      </c>
      <c r="E97" s="1071">
        <v>20150000</v>
      </c>
      <c r="F97" s="1071">
        <v>353957759.40999997</v>
      </c>
      <c r="G97" s="1071">
        <v>70426964.399999991</v>
      </c>
      <c r="H97" s="1194">
        <v>142821554.09999999</v>
      </c>
      <c r="I97" s="1194">
        <v>155545802.56000003</v>
      </c>
      <c r="J97" s="1119">
        <v>0.19896996895164068</v>
      </c>
      <c r="K97" s="1202">
        <v>0.40349886477432884</v>
      </c>
      <c r="L97" s="1202">
        <v>0.43944735897095177</v>
      </c>
    </row>
    <row r="98" spans="2:12" ht="15.75">
      <c r="B98" s="644" t="s">
        <v>693</v>
      </c>
      <c r="C98" s="645" t="s">
        <v>694</v>
      </c>
      <c r="D98" s="646"/>
      <c r="E98" s="1070">
        <v>27599900000</v>
      </c>
      <c r="F98" s="1070">
        <v>27299905000</v>
      </c>
      <c r="G98" s="1070">
        <v>18338798221.899998</v>
      </c>
      <c r="H98" s="1193">
        <v>18799912625.93</v>
      </c>
      <c r="I98" s="1193">
        <v>20776377513.75</v>
      </c>
      <c r="J98" s="1118">
        <v>0.67175318822171715</v>
      </c>
      <c r="K98" s="1191">
        <v>0.68864388450912195</v>
      </c>
      <c r="L98" s="1191">
        <v>0.76104211768319341</v>
      </c>
    </row>
    <row r="99" spans="2:12" ht="15.75">
      <c r="B99" s="644" t="s">
        <v>696</v>
      </c>
      <c r="C99" s="645" t="s">
        <v>697</v>
      </c>
      <c r="D99" s="646"/>
      <c r="E99" s="1072">
        <v>23327650000</v>
      </c>
      <c r="F99" s="1072">
        <v>22349770706.959999</v>
      </c>
      <c r="G99" s="1072">
        <v>14531419873.700001</v>
      </c>
      <c r="H99" s="1195">
        <v>15532757309.610001</v>
      </c>
      <c r="I99" s="1195">
        <v>17136516563.739998</v>
      </c>
      <c r="J99" s="1118">
        <v>0.65018205619329839</v>
      </c>
      <c r="K99" s="1191">
        <v>0.69498508567575168</v>
      </c>
      <c r="L99" s="1191">
        <v>0.76674238802832417</v>
      </c>
    </row>
    <row r="100" spans="2:12" ht="15.75">
      <c r="B100" s="647" t="s">
        <v>699</v>
      </c>
      <c r="C100" s="648" t="s">
        <v>700</v>
      </c>
      <c r="D100" s="649"/>
      <c r="E100" s="1073">
        <v>10475682000</v>
      </c>
      <c r="F100" s="1073">
        <v>9369319419.4599991</v>
      </c>
      <c r="G100" s="1073">
        <v>4701263512.3199911</v>
      </c>
      <c r="H100" s="1196">
        <v>5381923488.9799805</v>
      </c>
      <c r="I100" s="1196">
        <v>6057105820.1400118</v>
      </c>
      <c r="J100" s="1160">
        <v>0.50177214607023701</v>
      </c>
      <c r="K100" s="1203">
        <v>0.57441989626287793</v>
      </c>
      <c r="L100" s="1203">
        <v>0.64648301002092567</v>
      </c>
    </row>
    <row r="103" spans="2:12" ht="15.75">
      <c r="B103" s="599"/>
      <c r="C103" s="600"/>
      <c r="D103" s="601"/>
      <c r="E103" s="99" t="s">
        <v>227</v>
      </c>
      <c r="F103" s="923" t="s">
        <v>516</v>
      </c>
      <c r="G103" s="602" t="s">
        <v>229</v>
      </c>
      <c r="H103" s="603"/>
      <c r="I103" s="603"/>
      <c r="J103" s="603" t="s">
        <v>433</v>
      </c>
      <c r="K103" s="603"/>
      <c r="L103" s="604"/>
    </row>
    <row r="104" spans="2:12" ht="15.75">
      <c r="B104" s="605" t="s">
        <v>3</v>
      </c>
      <c r="C104" s="606"/>
      <c r="D104" s="607"/>
      <c r="E104" s="102" t="s">
        <v>228</v>
      </c>
      <c r="F104" s="924" t="s">
        <v>519</v>
      </c>
      <c r="G104" s="609"/>
      <c r="H104" s="609"/>
      <c r="I104" s="609"/>
      <c r="J104" s="609"/>
      <c r="K104" s="781"/>
      <c r="L104" s="781"/>
    </row>
    <row r="105" spans="2:12" ht="15.75">
      <c r="B105" s="610"/>
      <c r="C105" s="597"/>
      <c r="D105" s="611"/>
      <c r="E105" s="105" t="s">
        <v>743</v>
      </c>
      <c r="F105" s="608"/>
      <c r="G105" s="612" t="s">
        <v>780</v>
      </c>
      <c r="H105" s="613" t="s">
        <v>781</v>
      </c>
      <c r="I105" s="613" t="s">
        <v>782</v>
      </c>
      <c r="J105" s="1095" t="s">
        <v>531</v>
      </c>
      <c r="K105" s="1096" t="s">
        <v>456</v>
      </c>
      <c r="L105" s="1096" t="s">
        <v>758</v>
      </c>
    </row>
    <row r="106" spans="2:12">
      <c r="B106" s="615"/>
      <c r="C106" s="616"/>
      <c r="D106" s="617"/>
      <c r="E106" s="1644" t="s">
        <v>646</v>
      </c>
      <c r="F106" s="1645"/>
      <c r="G106" s="1645"/>
      <c r="H106" s="1645"/>
      <c r="I106" s="1646"/>
      <c r="J106" s="782"/>
      <c r="K106" s="782"/>
      <c r="L106" s="782"/>
    </row>
    <row r="107" spans="2:12">
      <c r="B107" s="1647">
        <v>1</v>
      </c>
      <c r="C107" s="1648"/>
      <c r="D107" s="1648"/>
      <c r="E107" s="1205">
        <v>2</v>
      </c>
      <c r="F107" s="619">
        <v>3</v>
      </c>
      <c r="G107" s="619">
        <v>4</v>
      </c>
      <c r="H107" s="620">
        <v>5</v>
      </c>
      <c r="I107" s="620">
        <v>6</v>
      </c>
      <c r="J107" s="709">
        <v>7</v>
      </c>
      <c r="K107" s="891">
        <v>8</v>
      </c>
      <c r="L107" s="709">
        <v>9</v>
      </c>
    </row>
    <row r="108" spans="2:12" ht="15.75">
      <c r="B108" s="622" t="s">
        <v>648</v>
      </c>
      <c r="C108" s="623"/>
      <c r="D108" s="624"/>
      <c r="E108" s="1201">
        <v>435340000000</v>
      </c>
      <c r="F108" s="1201">
        <v>435340000000</v>
      </c>
      <c r="G108" s="1201">
        <v>356042934029.39008</v>
      </c>
      <c r="H108" s="1201"/>
      <c r="I108" s="1201"/>
      <c r="J108" s="889">
        <v>0.81785026422885576</v>
      </c>
      <c r="K108" s="1192">
        <v>0</v>
      </c>
      <c r="L108" s="1192">
        <v>0</v>
      </c>
    </row>
    <row r="109" spans="2:12" ht="15.75">
      <c r="B109" s="626" t="s">
        <v>536</v>
      </c>
      <c r="C109" s="627"/>
      <c r="D109" s="624"/>
      <c r="E109" s="1195"/>
      <c r="F109" s="1195"/>
      <c r="G109" s="1195"/>
      <c r="H109" s="1195"/>
      <c r="I109" s="1195"/>
      <c r="J109" s="1118"/>
      <c r="K109" s="1191"/>
      <c r="L109" s="1191"/>
    </row>
    <row r="110" spans="2:12" ht="15.75">
      <c r="B110" s="628" t="s">
        <v>622</v>
      </c>
      <c r="C110" s="629" t="s">
        <v>650</v>
      </c>
      <c r="D110" s="630"/>
      <c r="E110" s="1195">
        <v>235893971000</v>
      </c>
      <c r="F110" s="1195">
        <v>237810463823.89001</v>
      </c>
      <c r="G110" s="1195">
        <v>205720903601.54004</v>
      </c>
      <c r="H110" s="1195"/>
      <c r="I110" s="1195"/>
      <c r="J110" s="1118">
        <v>0.86506245475340471</v>
      </c>
      <c r="K110" s="1191">
        <v>0</v>
      </c>
      <c r="L110" s="1191">
        <v>0</v>
      </c>
    </row>
    <row r="111" spans="2:12">
      <c r="B111" s="631"/>
      <c r="C111" s="632" t="s">
        <v>564</v>
      </c>
      <c r="D111" s="633"/>
      <c r="E111" s="1194"/>
      <c r="F111" s="1194"/>
      <c r="G111" s="1194"/>
      <c r="H111" s="1194"/>
      <c r="I111" s="1194"/>
      <c r="J111" s="1119"/>
      <c r="K111" s="1202"/>
      <c r="L111" s="1202"/>
    </row>
    <row r="112" spans="2:12">
      <c r="B112" s="631"/>
      <c r="C112" s="634" t="s">
        <v>652</v>
      </c>
      <c r="D112" s="633" t="s">
        <v>653</v>
      </c>
      <c r="E112" s="1194">
        <v>66697426000</v>
      </c>
      <c r="F112" s="1194">
        <v>66455524962</v>
      </c>
      <c r="G112" s="1194">
        <v>59523985536</v>
      </c>
      <c r="H112" s="1194"/>
      <c r="I112" s="1194"/>
      <c r="J112" s="1119">
        <v>0.89569656653884644</v>
      </c>
      <c r="K112" s="1202">
        <v>0</v>
      </c>
      <c r="L112" s="1202">
        <v>0</v>
      </c>
    </row>
    <row r="113" spans="2:12">
      <c r="B113" s="631"/>
      <c r="C113" s="634" t="s">
        <v>655</v>
      </c>
      <c r="D113" s="633" t="s">
        <v>656</v>
      </c>
      <c r="E113" s="1194">
        <v>52612361000</v>
      </c>
      <c r="F113" s="1194">
        <v>54212361000</v>
      </c>
      <c r="G113" s="1194">
        <v>50311639907.619995</v>
      </c>
      <c r="H113" s="1194"/>
      <c r="I113" s="1194"/>
      <c r="J113" s="1119">
        <v>0.9280473858650059</v>
      </c>
      <c r="K113" s="1202">
        <v>0</v>
      </c>
      <c r="L113" s="1202">
        <v>0</v>
      </c>
    </row>
    <row r="114" spans="2:12">
      <c r="B114" s="631"/>
      <c r="C114" s="634"/>
      <c r="D114" s="633" t="s">
        <v>564</v>
      </c>
      <c r="E114" s="1194"/>
      <c r="F114" s="1194"/>
      <c r="G114" s="1194"/>
      <c r="H114" s="1194"/>
      <c r="I114" s="1194"/>
      <c r="J114" s="1119"/>
      <c r="K114" s="1202"/>
      <c r="L114" s="1202"/>
    </row>
    <row r="115" spans="2:12">
      <c r="B115" s="635"/>
      <c r="C115" s="634"/>
      <c r="D115" s="633" t="s">
        <v>658</v>
      </c>
      <c r="E115" s="1194">
        <v>33522023000</v>
      </c>
      <c r="F115" s="1194">
        <v>33522023000</v>
      </c>
      <c r="G115" s="1194">
        <v>32267335963.029999</v>
      </c>
      <c r="H115" s="1194"/>
      <c r="I115" s="1194"/>
      <c r="J115" s="1119">
        <v>0.96257126137733395</v>
      </c>
      <c r="K115" s="1202">
        <v>0</v>
      </c>
      <c r="L115" s="1202">
        <v>0</v>
      </c>
    </row>
    <row r="116" spans="2:12">
      <c r="B116" s="631"/>
      <c r="C116" s="634"/>
      <c r="D116" s="636" t="s">
        <v>660</v>
      </c>
      <c r="E116" s="1194">
        <v>17627638000</v>
      </c>
      <c r="F116" s="1194">
        <v>17627638000</v>
      </c>
      <c r="G116" s="1194">
        <v>15261149278.59</v>
      </c>
      <c r="H116" s="1194"/>
      <c r="I116" s="1194"/>
      <c r="J116" s="1119">
        <v>0.86575122989194586</v>
      </c>
      <c r="K116" s="1202">
        <v>0</v>
      </c>
      <c r="L116" s="1202">
        <v>0</v>
      </c>
    </row>
    <row r="117" spans="2:12" ht="45">
      <c r="B117" s="631"/>
      <c r="C117" s="638" t="s">
        <v>662</v>
      </c>
      <c r="D117" s="639" t="s">
        <v>663</v>
      </c>
      <c r="E117" s="1194">
        <v>58931034000</v>
      </c>
      <c r="F117" s="1194">
        <v>61944807124.100006</v>
      </c>
      <c r="G117" s="1194">
        <v>53729035612.470001</v>
      </c>
      <c r="H117" s="1194"/>
      <c r="I117" s="1194"/>
      <c r="J117" s="1119">
        <v>0.86736948756381538</v>
      </c>
      <c r="K117" s="1202">
        <v>0</v>
      </c>
      <c r="L117" s="1202">
        <v>0</v>
      </c>
    </row>
    <row r="118" spans="2:12" ht="30">
      <c r="B118" s="631"/>
      <c r="C118" s="638" t="s">
        <v>665</v>
      </c>
      <c r="D118" s="639" t="s">
        <v>666</v>
      </c>
      <c r="E118" s="1194">
        <v>3184860000</v>
      </c>
      <c r="F118" s="1194">
        <v>5746587895.0100021</v>
      </c>
      <c r="G118" s="1194">
        <v>4532093876.0199995</v>
      </c>
      <c r="H118" s="1194"/>
      <c r="I118" s="1194"/>
      <c r="J118" s="1119">
        <v>0.78865823664776835</v>
      </c>
      <c r="K118" s="1202">
        <v>0</v>
      </c>
      <c r="L118" s="1202">
        <v>0</v>
      </c>
    </row>
    <row r="119" spans="2:12" ht="30">
      <c r="B119" s="631"/>
      <c r="C119" s="638" t="s">
        <v>668</v>
      </c>
      <c r="D119" s="639" t="s">
        <v>742</v>
      </c>
      <c r="E119" s="1194">
        <v>20276325000</v>
      </c>
      <c r="F119" s="1194">
        <v>20264775654</v>
      </c>
      <c r="G119" s="1194">
        <v>16787352168.070002</v>
      </c>
      <c r="H119" s="1194"/>
      <c r="I119" s="1194"/>
      <c r="J119" s="1119">
        <v>0.82840059296468938</v>
      </c>
      <c r="K119" s="1202">
        <v>0</v>
      </c>
      <c r="L119" s="1202">
        <v>0</v>
      </c>
    </row>
    <row r="120" spans="2:12" ht="15.75">
      <c r="B120" s="622" t="s">
        <v>637</v>
      </c>
      <c r="C120" s="623" t="s">
        <v>670</v>
      </c>
      <c r="D120" s="640"/>
      <c r="E120" s="1195">
        <v>26270074000</v>
      </c>
      <c r="F120" s="1195">
        <v>26199588855.529999</v>
      </c>
      <c r="G120" s="1195">
        <v>22023534533.429981</v>
      </c>
      <c r="H120" s="1195"/>
      <c r="I120" s="1195"/>
      <c r="J120" s="1118">
        <v>0.84060611236582172</v>
      </c>
      <c r="K120" s="1191">
        <v>0</v>
      </c>
      <c r="L120" s="1191">
        <v>0</v>
      </c>
    </row>
    <row r="121" spans="2:12" ht="15.75">
      <c r="B121" s="641" t="s">
        <v>672</v>
      </c>
      <c r="C121" s="623" t="s">
        <v>673</v>
      </c>
      <c r="D121" s="640"/>
      <c r="E121" s="1195">
        <v>87714670000</v>
      </c>
      <c r="F121" s="1195">
        <v>87912865682.249939</v>
      </c>
      <c r="G121" s="1195">
        <v>65106878623.820045</v>
      </c>
      <c r="H121" s="1195"/>
      <c r="I121" s="1195"/>
      <c r="J121" s="1118">
        <v>0.74058419229718564</v>
      </c>
      <c r="K121" s="1191">
        <v>0</v>
      </c>
      <c r="L121" s="1191">
        <v>0</v>
      </c>
    </row>
    <row r="122" spans="2:12" ht="15.75">
      <c r="B122" s="641"/>
      <c r="C122" s="632" t="s">
        <v>564</v>
      </c>
      <c r="D122" s="640"/>
      <c r="E122" s="1194"/>
      <c r="F122" s="1194"/>
      <c r="G122" s="1194"/>
      <c r="H122" s="1194"/>
      <c r="I122" s="1194"/>
      <c r="J122" s="1118"/>
      <c r="K122" s="1191"/>
      <c r="L122" s="1191"/>
    </row>
    <row r="123" spans="2:12" ht="15.75">
      <c r="B123" s="641"/>
      <c r="C123" s="634" t="s">
        <v>675</v>
      </c>
      <c r="D123" s="633" t="s">
        <v>676</v>
      </c>
      <c r="E123" s="1194">
        <v>58263333000</v>
      </c>
      <c r="F123" s="1194">
        <v>57994764165.62999</v>
      </c>
      <c r="G123" s="1194">
        <v>46029141888.839996</v>
      </c>
      <c r="H123" s="1194"/>
      <c r="I123" s="1194"/>
      <c r="J123" s="1119">
        <v>0.79367754229301102</v>
      </c>
      <c r="K123" s="1202">
        <v>0</v>
      </c>
      <c r="L123" s="1202">
        <v>0</v>
      </c>
    </row>
    <row r="124" spans="2:12" ht="15.75">
      <c r="B124" s="641"/>
      <c r="C124" s="634" t="s">
        <v>678</v>
      </c>
      <c r="D124" s="633" t="s">
        <v>679</v>
      </c>
      <c r="E124" s="1194">
        <v>20452490000</v>
      </c>
      <c r="F124" s="1194">
        <v>23721461105.570007</v>
      </c>
      <c r="G124" s="1194">
        <v>14802007819.899994</v>
      </c>
      <c r="H124" s="1194"/>
      <c r="I124" s="1194"/>
      <c r="J124" s="1119">
        <v>0.62399224710590662</v>
      </c>
      <c r="K124" s="1202">
        <v>0</v>
      </c>
      <c r="L124" s="1202">
        <v>0</v>
      </c>
    </row>
    <row r="125" spans="2:12" ht="15.75">
      <c r="B125" s="641" t="s">
        <v>681</v>
      </c>
      <c r="C125" s="623" t="s">
        <v>682</v>
      </c>
      <c r="D125" s="640"/>
      <c r="E125" s="1195">
        <v>24058053000</v>
      </c>
      <c r="F125" s="1195">
        <v>24398086511.910011</v>
      </c>
      <c r="G125" s="1195">
        <v>11581353052.379995</v>
      </c>
      <c r="H125" s="1195"/>
      <c r="I125" s="1195"/>
      <c r="J125" s="1118">
        <v>0.47468284230923263</v>
      </c>
      <c r="K125" s="1191">
        <v>0</v>
      </c>
      <c r="L125" s="1191">
        <v>0</v>
      </c>
    </row>
    <row r="126" spans="2:12" ht="15.75">
      <c r="B126" s="641"/>
      <c r="C126" s="632" t="s">
        <v>564</v>
      </c>
      <c r="D126" s="640"/>
      <c r="E126" s="1194"/>
      <c r="F126" s="1194"/>
      <c r="G126" s="1194"/>
      <c r="H126" s="1194"/>
      <c r="I126" s="1194"/>
      <c r="J126" s="1119"/>
      <c r="K126" s="1202"/>
      <c r="L126" s="1202"/>
    </row>
    <row r="127" spans="2:12" ht="30">
      <c r="B127" s="641"/>
      <c r="C127" s="638" t="s">
        <v>684</v>
      </c>
      <c r="D127" s="642" t="s">
        <v>685</v>
      </c>
      <c r="E127" s="1194">
        <v>16909039000</v>
      </c>
      <c r="F127" s="1194">
        <v>18246901344.279999</v>
      </c>
      <c r="G127" s="1194">
        <v>8735906596.8099976</v>
      </c>
      <c r="H127" s="1194"/>
      <c r="I127" s="1194"/>
      <c r="J127" s="1119">
        <v>0.4787611020623242</v>
      </c>
      <c r="K127" s="1202">
        <v>0</v>
      </c>
      <c r="L127" s="1202">
        <v>0</v>
      </c>
    </row>
    <row r="128" spans="2:12" ht="45">
      <c r="B128" s="641"/>
      <c r="C128" s="638" t="s">
        <v>687</v>
      </c>
      <c r="D128" s="642" t="s">
        <v>688</v>
      </c>
      <c r="E128" s="1194">
        <v>40009000</v>
      </c>
      <c r="F128" s="1194">
        <v>196886964.35999998</v>
      </c>
      <c r="G128" s="1194">
        <v>137132371.82999998</v>
      </c>
      <c r="H128" s="1194"/>
      <c r="I128" s="1194"/>
      <c r="J128" s="1119">
        <v>0.69650305329132356</v>
      </c>
      <c r="K128" s="1202">
        <v>0</v>
      </c>
      <c r="L128" s="1202">
        <v>0</v>
      </c>
    </row>
    <row r="129" spans="2:12" ht="30">
      <c r="B129" s="641"/>
      <c r="C129" s="638" t="s">
        <v>690</v>
      </c>
      <c r="D129" s="642" t="s">
        <v>691</v>
      </c>
      <c r="E129" s="1194">
        <v>20150000</v>
      </c>
      <c r="F129" s="1194">
        <v>353957759.40999997</v>
      </c>
      <c r="G129" s="1194">
        <v>176722001.79000005</v>
      </c>
      <c r="H129" s="1194"/>
      <c r="I129" s="1194"/>
      <c r="J129" s="1119">
        <v>0.49927426957547671</v>
      </c>
      <c r="K129" s="1202">
        <v>0</v>
      </c>
      <c r="L129" s="1202">
        <v>0</v>
      </c>
    </row>
    <row r="130" spans="2:12" ht="15.75">
      <c r="B130" s="644" t="s">
        <v>693</v>
      </c>
      <c r="C130" s="645" t="s">
        <v>694</v>
      </c>
      <c r="D130" s="646"/>
      <c r="E130" s="1193">
        <v>27599900000</v>
      </c>
      <c r="F130" s="1193">
        <v>27299905000</v>
      </c>
      <c r="G130" s="1193">
        <v>25953941784.830002</v>
      </c>
      <c r="H130" s="1193"/>
      <c r="I130" s="1193"/>
      <c r="J130" s="1118">
        <v>0.950697146558935</v>
      </c>
      <c r="K130" s="1191">
        <v>0</v>
      </c>
      <c r="L130" s="1191">
        <v>0</v>
      </c>
    </row>
    <row r="131" spans="2:12" ht="15.75">
      <c r="B131" s="644" t="s">
        <v>696</v>
      </c>
      <c r="C131" s="645" t="s">
        <v>697</v>
      </c>
      <c r="D131" s="646"/>
      <c r="E131" s="1195">
        <v>23327650000</v>
      </c>
      <c r="F131" s="1195">
        <v>22349770706.959999</v>
      </c>
      <c r="G131" s="1195">
        <v>19052643099.119999</v>
      </c>
      <c r="H131" s="1195"/>
      <c r="I131" s="1195"/>
      <c r="J131" s="1118">
        <v>0.85247599847575917</v>
      </c>
      <c r="K131" s="1191">
        <v>0</v>
      </c>
      <c r="L131" s="1191">
        <v>0</v>
      </c>
    </row>
    <row r="132" spans="2:12" ht="15.75">
      <c r="B132" s="647" t="s">
        <v>699</v>
      </c>
      <c r="C132" s="648" t="s">
        <v>700</v>
      </c>
      <c r="D132" s="649"/>
      <c r="E132" s="1196">
        <v>10475682000</v>
      </c>
      <c r="F132" s="1196">
        <v>9369319419.4599991</v>
      </c>
      <c r="G132" s="1196">
        <v>6603679334.2700014</v>
      </c>
      <c r="H132" s="1196"/>
      <c r="I132" s="1196"/>
      <c r="J132" s="1160">
        <v>0.70481953262840136</v>
      </c>
      <c r="K132" s="1203">
        <v>0</v>
      </c>
      <c r="L132" s="1203">
        <v>0</v>
      </c>
    </row>
  </sheetData>
  <mergeCells count="9">
    <mergeCell ref="E106:I106"/>
    <mergeCell ref="B107:D107"/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23" priority="39">
      <formula>ISERROR(J10)</formula>
    </cfRule>
  </conditionalFormatting>
  <conditionalFormatting sqref="K10:K11">
    <cfRule type="containsErrors" dxfId="22" priority="38">
      <formula>ISERROR(K10)</formula>
    </cfRule>
  </conditionalFormatting>
  <conditionalFormatting sqref="L10:L11">
    <cfRule type="containsErrors" dxfId="21" priority="29">
      <formula>ISERROR(L10)</formula>
    </cfRule>
  </conditionalFormatting>
  <conditionalFormatting sqref="J12:J34">
    <cfRule type="containsErrors" dxfId="20" priority="25">
      <formula>ISERROR(J12)</formula>
    </cfRule>
  </conditionalFormatting>
  <conditionalFormatting sqref="K12:K34">
    <cfRule type="containsErrors" dxfId="19" priority="24">
      <formula>ISERROR(K12)</formula>
    </cfRule>
  </conditionalFormatting>
  <conditionalFormatting sqref="L12:L34">
    <cfRule type="containsErrors" dxfId="18" priority="23">
      <formula>ISERROR(L12)</formula>
    </cfRule>
  </conditionalFormatting>
  <conditionalFormatting sqref="J43:J44">
    <cfRule type="containsErrors" dxfId="17" priority="22">
      <formula>ISERROR(J43)</formula>
    </cfRule>
  </conditionalFormatting>
  <conditionalFormatting sqref="K43:K44">
    <cfRule type="containsErrors" dxfId="16" priority="21">
      <formula>ISERROR(K43)</formula>
    </cfRule>
  </conditionalFormatting>
  <conditionalFormatting sqref="L43:L44">
    <cfRule type="containsErrors" dxfId="15" priority="20">
      <formula>ISERROR(L43)</formula>
    </cfRule>
  </conditionalFormatting>
  <conditionalFormatting sqref="J45:J67">
    <cfRule type="containsErrors" dxfId="14" priority="19">
      <formula>ISERROR(J45)</formula>
    </cfRule>
  </conditionalFormatting>
  <conditionalFormatting sqref="K45:K67">
    <cfRule type="containsErrors" dxfId="13" priority="18">
      <formula>ISERROR(K45)</formula>
    </cfRule>
  </conditionalFormatting>
  <conditionalFormatting sqref="L45:L67">
    <cfRule type="containsErrors" dxfId="12" priority="17">
      <formula>ISERROR(L45)</formula>
    </cfRule>
  </conditionalFormatting>
  <conditionalFormatting sqref="J76:J77">
    <cfRule type="containsErrors" dxfId="11" priority="16">
      <formula>ISERROR(J76)</formula>
    </cfRule>
  </conditionalFormatting>
  <conditionalFormatting sqref="J78:J100">
    <cfRule type="containsErrors" dxfId="10" priority="13">
      <formula>ISERROR(J78)</formula>
    </cfRule>
  </conditionalFormatting>
  <conditionalFormatting sqref="K76:K77">
    <cfRule type="containsErrors" dxfId="9" priority="10">
      <formula>ISERROR(K76)</formula>
    </cfRule>
  </conditionalFormatting>
  <conditionalFormatting sqref="K78:K100">
    <cfRule type="containsErrors" dxfId="8" priority="9">
      <formula>ISERROR(K78)</formula>
    </cfRule>
  </conditionalFormatting>
  <conditionalFormatting sqref="L76:L77">
    <cfRule type="containsErrors" dxfId="7" priority="8">
      <formula>ISERROR(L76)</formula>
    </cfRule>
  </conditionalFormatting>
  <conditionalFormatting sqref="L78:L100">
    <cfRule type="containsErrors" dxfId="6" priority="7">
      <formula>ISERROR(L78)</formula>
    </cfRule>
  </conditionalFormatting>
  <conditionalFormatting sqref="J108:J109">
    <cfRule type="containsErrors" dxfId="5" priority="6">
      <formula>ISERROR(J108)</formula>
    </cfRule>
  </conditionalFormatting>
  <conditionalFormatting sqref="J110:J132">
    <cfRule type="containsErrors" dxfId="4" priority="5">
      <formula>ISERROR(J110)</formula>
    </cfRule>
  </conditionalFormatting>
  <conditionalFormatting sqref="K108:K109">
    <cfRule type="containsErrors" dxfId="3" priority="4">
      <formula>ISERROR(K108)</formula>
    </cfRule>
  </conditionalFormatting>
  <conditionalFormatting sqref="K110:K132">
    <cfRule type="containsErrors" dxfId="2" priority="3">
      <formula>ISERROR(K110)</formula>
    </cfRule>
  </conditionalFormatting>
  <conditionalFormatting sqref="L108:L109">
    <cfRule type="containsErrors" dxfId="1" priority="2">
      <formula>ISERROR(L108)</formula>
    </cfRule>
  </conditionalFormatting>
  <conditionalFormatting sqref="L110:L132">
    <cfRule type="containsErrors" dxfId="0" priority="1">
      <formula>ISERROR(L110)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&amp;C&amp;"Arial,Normalny"&amp;12- &amp;P -</oddHeader>
  </headerFooter>
  <rowBreaks count="3" manualBreakCount="3">
    <brk id="36" min="1" max="11" man="1"/>
    <brk id="69" min="1" max="11" man="1"/>
    <brk id="10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58</vt:i4>
      </vt:variant>
    </vt:vector>
  </HeadingPairs>
  <TitlesOfParts>
    <vt:vector size="89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17'!Tytuły_wydruku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październik 2020 r</dc:title>
  <cp:lastPrinted>2020-12-02T12:56:05Z</cp:lastPrinted>
  <dcterms:created xsi:type="dcterms:W3CDTF">2019-07-31T09:18:36Z</dcterms:created>
  <dcterms:modified xsi:type="dcterms:W3CDTF">2020-12-02T12:56:32Z</dcterms:modified>
</cp:coreProperties>
</file>